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595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G24" i="3" l="1"/>
  <c r="G332" i="3" s="1"/>
  <c r="G329" i="3" l="1"/>
  <c r="G326" i="3"/>
  <c r="G325" i="3" s="1"/>
  <c r="F72" i="2"/>
  <c r="F68" i="2" l="1"/>
  <c r="G321" i="3" l="1"/>
  <c r="G319" i="3"/>
  <c r="G318" i="3" s="1"/>
  <c r="G317" i="3" s="1"/>
  <c r="G314" i="3"/>
  <c r="G313" i="3" s="1"/>
  <c r="G310" i="3"/>
  <c r="G307" i="3"/>
  <c r="G305" i="3"/>
  <c r="G300" i="3"/>
  <c r="G298" i="3"/>
  <c r="G296" i="3"/>
  <c r="G291" i="3"/>
  <c r="G289" i="3"/>
  <c r="G285" i="3"/>
  <c r="G282" i="3"/>
  <c r="G279" i="3"/>
  <c r="G276" i="3"/>
  <c r="G273" i="3"/>
  <c r="G268" i="3"/>
  <c r="G267" i="3" s="1"/>
  <c r="G266" i="3" s="1"/>
  <c r="G265" i="3" s="1"/>
  <c r="G263" i="3"/>
  <c r="G262" i="3" s="1"/>
  <c r="G261" i="3" s="1"/>
  <c r="G260" i="3" s="1"/>
  <c r="G257" i="3"/>
  <c r="G255" i="3"/>
  <c r="G251" i="3"/>
  <c r="G249" i="3"/>
  <c r="G242" i="3"/>
  <c r="G241" i="3" s="1"/>
  <c r="G239" i="3"/>
  <c r="G238" i="3" s="1"/>
  <c r="G235" i="3"/>
  <c r="G234" i="3" s="1"/>
  <c r="G233" i="3" s="1"/>
  <c r="G230" i="3"/>
  <c r="G229" i="3" s="1"/>
  <c r="G228" i="3" s="1"/>
  <c r="G219" i="3"/>
  <c r="G218" i="3" s="1"/>
  <c r="G217" i="3" s="1"/>
  <c r="G215" i="3"/>
  <c r="G213" i="3"/>
  <c r="G211" i="3"/>
  <c r="G208" i="3"/>
  <c r="G206" i="3"/>
  <c r="G202" i="3"/>
  <c r="G201" i="3" s="1"/>
  <c r="G200" i="3" s="1"/>
  <c r="G198" i="3"/>
  <c r="G196" i="3"/>
  <c r="G193" i="3"/>
  <c r="G191" i="3"/>
  <c r="G188" i="3"/>
  <c r="G186" i="3"/>
  <c r="G184" i="3"/>
  <c r="G181" i="3"/>
  <c r="G179" i="3"/>
  <c r="G177" i="3"/>
  <c r="G175" i="3"/>
  <c r="G173" i="3"/>
  <c r="G171" i="3"/>
  <c r="G169" i="3"/>
  <c r="G167" i="3"/>
  <c r="G164" i="3"/>
  <c r="G162" i="3"/>
  <c r="G160" i="3"/>
  <c r="G156" i="3"/>
  <c r="G155" i="3" s="1"/>
  <c r="G154" i="3" s="1"/>
  <c r="G153" i="3" s="1"/>
  <c r="G151" i="3"/>
  <c r="G149" i="3"/>
  <c r="G148" i="3" s="1"/>
  <c r="G146" i="3"/>
  <c r="G141" i="3"/>
  <c r="G139" i="3"/>
  <c r="G137" i="3"/>
  <c r="G135" i="3"/>
  <c r="G128" i="3"/>
  <c r="G126" i="3"/>
  <c r="G124" i="3"/>
  <c r="G121" i="3"/>
  <c r="G120" i="3" s="1"/>
  <c r="G118" i="3"/>
  <c r="G116" i="3"/>
  <c r="G113" i="3"/>
  <c r="G111" i="3"/>
  <c r="G107" i="3"/>
  <c r="G104" i="3"/>
  <c r="G100" i="3"/>
  <c r="G98" i="3"/>
  <c r="G93" i="3"/>
  <c r="G92" i="3" s="1"/>
  <c r="G91" i="3" s="1"/>
  <c r="G89" i="3"/>
  <c r="G87" i="3"/>
  <c r="G83" i="3"/>
  <c r="G81" i="3"/>
  <c r="G75" i="3"/>
  <c r="G74" i="3" s="1"/>
  <c r="G73" i="3" s="1"/>
  <c r="G71" i="3"/>
  <c r="G69" i="3"/>
  <c r="G67" i="3"/>
  <c r="G65" i="3"/>
  <c r="G60" i="3"/>
  <c r="G59" i="3" s="1"/>
  <c r="G57" i="3"/>
  <c r="G53" i="3"/>
  <c r="G52" i="3" s="1"/>
  <c r="G48" i="3"/>
  <c r="G47" i="3" s="1"/>
  <c r="G44" i="3"/>
  <c r="G43" i="3" s="1"/>
  <c r="G42" i="3" s="1"/>
  <c r="G40" i="3"/>
  <c r="G39" i="3" s="1"/>
  <c r="G37" i="3"/>
  <c r="G36" i="3" s="1"/>
  <c r="G34" i="3"/>
  <c r="G30" i="3"/>
  <c r="G28" i="3"/>
  <c r="G21" i="3"/>
  <c r="G20" i="3"/>
  <c r="G19" i="3" s="1"/>
  <c r="G17" i="3"/>
  <c r="G16" i="3"/>
  <c r="G15" i="3"/>
  <c r="G295" i="3" l="1"/>
  <c r="G294" i="3" s="1"/>
  <c r="G293" i="3" s="1"/>
  <c r="G272" i="3"/>
  <c r="G159" i="3"/>
  <c r="G166" i="3"/>
  <c r="G106" i="3"/>
  <c r="G103" i="3" s="1"/>
  <c r="G183" i="3"/>
  <c r="G86" i="3"/>
  <c r="G145" i="3"/>
  <c r="G304" i="3"/>
  <c r="G303" i="3" s="1"/>
  <c r="G302" i="3" s="1"/>
  <c r="G64" i="3"/>
  <c r="G195" i="3"/>
  <c r="G190" i="3" s="1"/>
  <c r="G227" i="3"/>
  <c r="G248" i="3"/>
  <c r="G247" i="3" s="1"/>
  <c r="G80" i="3"/>
  <c r="G79" i="3" s="1"/>
  <c r="G78" i="3" s="1"/>
  <c r="G77" i="3" s="1"/>
  <c r="G210" i="3"/>
  <c r="G205" i="3" s="1"/>
  <c r="G204" i="3" s="1"/>
  <c r="G97" i="3"/>
  <c r="G96" i="3" s="1"/>
  <c r="G115" i="3"/>
  <c r="G134" i="3"/>
  <c r="G123" i="3" s="1"/>
  <c r="G237" i="3"/>
  <c r="G254" i="3"/>
  <c r="G253" i="3" s="1"/>
  <c r="G288" i="3"/>
  <c r="G46" i="3"/>
  <c r="G27" i="3"/>
  <c r="G26" i="3" s="1"/>
  <c r="G14" i="3"/>
  <c r="G13" i="3" s="1"/>
  <c r="F101" i="2"/>
  <c r="F100" i="2" s="1"/>
  <c r="G158" i="3" l="1"/>
  <c r="G271" i="3"/>
  <c r="G270" i="3" s="1"/>
  <c r="G102" i="3"/>
  <c r="G25" i="3"/>
  <c r="G85" i="3"/>
  <c r="G259" i="3"/>
  <c r="F230" i="2" l="1"/>
  <c r="F147" i="2"/>
  <c r="F78" i="2" l="1"/>
  <c r="F121" i="2"/>
  <c r="G315" i="2" l="1"/>
  <c r="F315" i="2"/>
  <c r="G313" i="2"/>
  <c r="F313" i="2"/>
  <c r="G309" i="2"/>
  <c r="F309" i="2"/>
  <c r="G307" i="2"/>
  <c r="G306" i="2" s="1"/>
  <c r="G305" i="2" s="1"/>
  <c r="F307" i="2"/>
  <c r="G300" i="2"/>
  <c r="G299" i="2" s="1"/>
  <c r="F300" i="2"/>
  <c r="F299" i="2" s="1"/>
  <c r="G297" i="2"/>
  <c r="G296" i="2" s="1"/>
  <c r="F297" i="2"/>
  <c r="F296" i="2"/>
  <c r="G292" i="2"/>
  <c r="F292" i="2"/>
  <c r="G289" i="2"/>
  <c r="F289" i="2"/>
  <c r="F283" i="2" s="1"/>
  <c r="G286" i="2"/>
  <c r="F286" i="2"/>
  <c r="G284" i="2"/>
  <c r="F284" i="2"/>
  <c r="G279" i="2"/>
  <c r="F279" i="2"/>
  <c r="G277" i="2"/>
  <c r="F277" i="2"/>
  <c r="F274" i="2" s="1"/>
  <c r="F273" i="2" s="1"/>
  <c r="F272" i="2" s="1"/>
  <c r="G275" i="2"/>
  <c r="F275" i="2"/>
  <c r="G270" i="2"/>
  <c r="F270" i="2"/>
  <c r="G268" i="2"/>
  <c r="F268" i="2"/>
  <c r="G267" i="2"/>
  <c r="G264" i="2"/>
  <c r="F264" i="2"/>
  <c r="G261" i="2"/>
  <c r="F261" i="2"/>
  <c r="G258" i="2"/>
  <c r="F258" i="2"/>
  <c r="G255" i="2"/>
  <c r="F255" i="2"/>
  <c r="G252" i="2"/>
  <c r="F252" i="2"/>
  <c r="G246" i="2"/>
  <c r="G245" i="2" s="1"/>
  <c r="G244" i="2" s="1"/>
  <c r="F246" i="2"/>
  <c r="F245" i="2" s="1"/>
  <c r="F244" i="2" s="1"/>
  <c r="G241" i="2"/>
  <c r="F241" i="2"/>
  <c r="F240" i="2" s="1"/>
  <c r="F239" i="2" s="1"/>
  <c r="G240" i="2"/>
  <c r="G239" i="2" s="1"/>
  <c r="G230" i="2"/>
  <c r="G229" i="2" s="1"/>
  <c r="G228" i="2" s="1"/>
  <c r="F229" i="2"/>
  <c r="F228" i="2" s="1"/>
  <c r="G226" i="2"/>
  <c r="F226" i="2"/>
  <c r="G224" i="2"/>
  <c r="F224" i="2"/>
  <c r="G222" i="2"/>
  <c r="G221" i="2" s="1"/>
  <c r="F222" i="2"/>
  <c r="F221" i="2" s="1"/>
  <c r="G219" i="2"/>
  <c r="F219" i="2"/>
  <c r="G217" i="2"/>
  <c r="F217" i="2"/>
  <c r="G213" i="2"/>
  <c r="G212" i="2" s="1"/>
  <c r="G211" i="2" s="1"/>
  <c r="F213" i="2"/>
  <c r="F212" i="2" s="1"/>
  <c r="F211" i="2" s="1"/>
  <c r="G209" i="2"/>
  <c r="F209" i="2"/>
  <c r="G207" i="2"/>
  <c r="F207" i="2"/>
  <c r="G205" i="2"/>
  <c r="F205" i="2"/>
  <c r="G202" i="2"/>
  <c r="F202" i="2"/>
  <c r="G198" i="2"/>
  <c r="G193" i="2" s="1"/>
  <c r="F198" i="2"/>
  <c r="G196" i="2"/>
  <c r="F196" i="2"/>
  <c r="G194" i="2"/>
  <c r="F194" i="2"/>
  <c r="G191" i="2"/>
  <c r="F191" i="2"/>
  <c r="G189" i="2"/>
  <c r="F189" i="2"/>
  <c r="G187" i="2"/>
  <c r="F187" i="2"/>
  <c r="G185" i="2"/>
  <c r="F185" i="2"/>
  <c r="G183" i="2"/>
  <c r="F183" i="2"/>
  <c r="G181" i="2"/>
  <c r="F181" i="2"/>
  <c r="F179" i="2"/>
  <c r="F177" i="2"/>
  <c r="G176" i="2"/>
  <c r="G174" i="2"/>
  <c r="G173" i="2" s="1"/>
  <c r="F174" i="2"/>
  <c r="F173" i="2" s="1"/>
  <c r="G171" i="2"/>
  <c r="F171" i="2"/>
  <c r="G169" i="2"/>
  <c r="F169" i="2"/>
  <c r="G165" i="2"/>
  <c r="G164" i="2" s="1"/>
  <c r="G163" i="2" s="1"/>
  <c r="F165" i="2"/>
  <c r="F164" i="2" s="1"/>
  <c r="F163" i="2" s="1"/>
  <c r="G161" i="2"/>
  <c r="F161" i="2"/>
  <c r="G159" i="2"/>
  <c r="G158" i="2" s="1"/>
  <c r="G153" i="2" s="1"/>
  <c r="G152" i="2" s="1"/>
  <c r="F159" i="2"/>
  <c r="G156" i="2"/>
  <c r="F156" i="2"/>
  <c r="G154" i="2"/>
  <c r="F154" i="2"/>
  <c r="G147" i="2"/>
  <c r="G145" i="2"/>
  <c r="F145" i="2"/>
  <c r="G143" i="2"/>
  <c r="G141" i="2"/>
  <c r="F141" i="2"/>
  <c r="G133" i="2"/>
  <c r="F133" i="2"/>
  <c r="G129" i="2"/>
  <c r="G128" i="2" s="1"/>
  <c r="F129" i="2"/>
  <c r="F128" i="2" s="1"/>
  <c r="G126" i="2"/>
  <c r="F126" i="2"/>
  <c r="G124" i="2"/>
  <c r="F124" i="2"/>
  <c r="F119" i="2"/>
  <c r="G115" i="2"/>
  <c r="G114" i="2" s="1"/>
  <c r="G111" i="2" s="1"/>
  <c r="F115" i="2"/>
  <c r="G112" i="2"/>
  <c r="F112" i="2"/>
  <c r="G108" i="2"/>
  <c r="F108" i="2"/>
  <c r="G106" i="2"/>
  <c r="F106" i="2"/>
  <c r="G101" i="2"/>
  <c r="G100" i="2" s="1"/>
  <c r="G99" i="2" s="1"/>
  <c r="F99" i="2"/>
  <c r="G97" i="2"/>
  <c r="F97" i="2"/>
  <c r="G95" i="2"/>
  <c r="G94" i="2" s="1"/>
  <c r="F95" i="2"/>
  <c r="F91" i="2"/>
  <c r="G90" i="2"/>
  <c r="F90" i="2"/>
  <c r="G88" i="2"/>
  <c r="F88" i="2"/>
  <c r="G87" i="2"/>
  <c r="G86" i="2" s="1"/>
  <c r="G85" i="2" s="1"/>
  <c r="G84" i="2" s="1"/>
  <c r="F87" i="2"/>
  <c r="F86" i="2" s="1"/>
  <c r="F85" i="2" s="1"/>
  <c r="F84" i="2" s="1"/>
  <c r="G82" i="2"/>
  <c r="G81" i="2" s="1"/>
  <c r="G80" i="2" s="1"/>
  <c r="F82" i="2"/>
  <c r="F81" i="2" s="1"/>
  <c r="F80" i="2" s="1"/>
  <c r="G76" i="2"/>
  <c r="F76" i="2"/>
  <c r="F67" i="2" s="1"/>
  <c r="G72" i="2"/>
  <c r="G68" i="2"/>
  <c r="G64" i="2"/>
  <c r="F64" i="2"/>
  <c r="G62" i="2"/>
  <c r="F62" i="2"/>
  <c r="F61" i="2" s="1"/>
  <c r="F60" i="2" s="1"/>
  <c r="G56" i="2"/>
  <c r="G55" i="2" s="1"/>
  <c r="F56" i="2"/>
  <c r="F55" i="2" s="1"/>
  <c r="G53" i="2"/>
  <c r="F53" i="2"/>
  <c r="G49" i="2"/>
  <c r="F49" i="2"/>
  <c r="F48" i="2" s="1"/>
  <c r="G44" i="2"/>
  <c r="G43" i="2" s="1"/>
  <c r="F44" i="2"/>
  <c r="F43" i="2" s="1"/>
  <c r="G40" i="2"/>
  <c r="F40" i="2"/>
  <c r="F39" i="2" s="1"/>
  <c r="G39" i="2"/>
  <c r="F37" i="2"/>
  <c r="F36" i="2" s="1"/>
  <c r="G34" i="2"/>
  <c r="G33" i="2" s="1"/>
  <c r="F34" i="2"/>
  <c r="F33" i="2" s="1"/>
  <c r="G29" i="2"/>
  <c r="G26" i="2" s="1"/>
  <c r="F29" i="2"/>
  <c r="F26" i="2" s="1"/>
  <c r="G27" i="2"/>
  <c r="F27" i="2"/>
  <c r="G24" i="2"/>
  <c r="F24" i="2"/>
  <c r="G20" i="2"/>
  <c r="G19" i="2" s="1"/>
  <c r="G18" i="2" s="1"/>
  <c r="F20" i="2"/>
  <c r="F19" i="2" s="1"/>
  <c r="F18" i="2" s="1"/>
  <c r="G16" i="2"/>
  <c r="F16" i="2"/>
  <c r="G15" i="2"/>
  <c r="F15" i="2"/>
  <c r="G14" i="2"/>
  <c r="F14" i="2"/>
  <c r="F193" i="2" l="1"/>
  <c r="F216" i="2"/>
  <c r="F215" i="2" s="1"/>
  <c r="G216" i="2"/>
  <c r="G215" i="2" s="1"/>
  <c r="G61" i="2"/>
  <c r="G60" i="2" s="1"/>
  <c r="G105" i="2"/>
  <c r="G104" i="2" s="1"/>
  <c r="G93" i="2" s="1"/>
  <c r="F123" i="2"/>
  <c r="F140" i="2"/>
  <c r="F135" i="2" s="1"/>
  <c r="F132" i="2" s="1"/>
  <c r="F131" i="2" s="1"/>
  <c r="G274" i="2"/>
  <c r="G273" i="2" s="1"/>
  <c r="G272" i="2" s="1"/>
  <c r="G312" i="2"/>
  <c r="G311" i="2" s="1"/>
  <c r="F23" i="2"/>
  <c r="G48" i="2"/>
  <c r="F94" i="2"/>
  <c r="G123" i="2"/>
  <c r="G251" i="2"/>
  <c r="G250" i="2" s="1"/>
  <c r="G249" i="2" s="1"/>
  <c r="G248" i="2" s="1"/>
  <c r="G201" i="2"/>
  <c r="G200" i="2" s="1"/>
  <c r="G23" i="2"/>
  <c r="G42" i="2"/>
  <c r="G67" i="2"/>
  <c r="F105" i="2"/>
  <c r="F104" i="2" s="1"/>
  <c r="F114" i="2"/>
  <c r="F111" i="2" s="1"/>
  <c r="F158" i="2"/>
  <c r="F153" i="2" s="1"/>
  <c r="F152" i="2" s="1"/>
  <c r="G168" i="2"/>
  <c r="G167" i="2" s="1"/>
  <c r="F201" i="2"/>
  <c r="F200" i="2" s="1"/>
  <c r="F251" i="2"/>
  <c r="F250" i="2" s="1"/>
  <c r="G283" i="2"/>
  <c r="G282" i="2" s="1"/>
  <c r="G281" i="2" s="1"/>
  <c r="G238" i="2" s="1"/>
  <c r="F42" i="2"/>
  <c r="F13" i="2" s="1"/>
  <c r="G140" i="2"/>
  <c r="G135" i="2" s="1"/>
  <c r="G132" i="2" s="1"/>
  <c r="G131" i="2" s="1"/>
  <c r="F282" i="2"/>
  <c r="F281" i="2" s="1"/>
  <c r="F267" i="2"/>
  <c r="F295" i="2"/>
  <c r="F312" i="2"/>
  <c r="F311" i="2" s="1"/>
  <c r="F168" i="2"/>
  <c r="F306" i="2"/>
  <c r="F305" i="2" s="1"/>
  <c r="F176" i="2"/>
  <c r="G295" i="2"/>
  <c r="F93" i="2"/>
  <c r="G110" i="2"/>
  <c r="F249" i="2" l="1"/>
  <c r="F248" i="2" s="1"/>
  <c r="F238" i="2" s="1"/>
  <c r="G13" i="2"/>
  <c r="G317" i="2"/>
  <c r="F110" i="2"/>
  <c r="F167" i="2"/>
  <c r="F317" i="2" l="1"/>
</calcChain>
</file>

<file path=xl/sharedStrings.xml><?xml version="1.0" encoding="utf-8"?>
<sst xmlns="http://schemas.openxmlformats.org/spreadsheetml/2006/main" count="2884" uniqueCount="342">
  <si>
    <t>тыс.руб.</t>
  </si>
  <si>
    <t>Субсидии на проведение капитального ремонта многоквартирных домов</t>
  </si>
  <si>
    <t>Субсидии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</si>
  <si>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на обеспечение мероприятий по организации теплоснабжения</t>
  </si>
  <si>
    <t xml:space="preserve">Приложение  7 </t>
  </si>
  <si>
    <t>к решению окружного Совета депутатов</t>
  </si>
  <si>
    <r>
      <t xml:space="preserve">               Распределение бюджетных ассигнований на 2020 год</t>
    </r>
    <r>
      <rPr>
        <b/>
        <sz val="12"/>
        <rFont val="Times New Roman"/>
        <family val="1"/>
        <charset val="204"/>
      </rPr>
      <t xml:space="preserve">                                                по разделам и подразделам, целевым статьям и видам  расходов классификации расходов бюджета</t>
    </r>
  </si>
  <si>
    <t>Наименование показателей</t>
  </si>
  <si>
    <t>РЗ</t>
  </si>
  <si>
    <t>Пр</t>
  </si>
  <si>
    <t>КЦСР</t>
  </si>
  <si>
    <t>КВР</t>
  </si>
  <si>
    <t>2020 год</t>
  </si>
  <si>
    <t>2019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</si>
  <si>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</si>
  <si>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</si>
  <si>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</si>
  <si>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</si>
  <si>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</si>
  <si>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</si>
  <si>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</si>
  <si>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</si>
  <si>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</si>
  <si>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</si>
  <si>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</si>
  <si>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</si>
  <si>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</si>
  <si>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представительного органа муниципального образования </t>
  </si>
  <si>
    <t>03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</si>
  <si>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</si>
  <si>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</si>
  <si>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</si>
  <si>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</si>
  <si>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</si>
  <si>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</si>
  <si>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</si>
  <si>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</si>
  <si>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</si>
  <si>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</si>
  <si>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</si>
  <si>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</si>
  <si>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</si>
  <si>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</si>
  <si>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</si>
  <si>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</si>
  <si>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</si>
  <si>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</si>
  <si>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Обеспечение проведения выборов и референдумов</t>
  </si>
  <si>
    <t>07</t>
  </si>
  <si>
    <t>09 0 70 21110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</si>
  <si>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</si>
  <si>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</si>
  <si>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</si>
  <si>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</si>
  <si>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</si>
  <si>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</si>
  <si>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>17 9 У7 59300</t>
  </si>
  <si>
    <t xml:space="preserve">Государственная регистрация актов гражданского состояния </t>
  </si>
  <si>
    <t xml:space="preserve">01 </t>
  </si>
  <si>
    <t>17 T У7 59300</t>
  </si>
  <si>
    <t>Руководство и управление в сфере установленных функций органов местного самоуправления</t>
  </si>
  <si>
    <t>03 9 51 70720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</si>
  <si>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</si>
  <si>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>03 9 51 70T20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</si>
  <si>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</si>
  <si>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</si>
  <si>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</si>
  <si>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</si>
  <si>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</si>
  <si>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</si>
  <si>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</si>
  <si>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Расходы на предоставление государственных и муниципальных услуг</t>
  </si>
  <si>
    <t>Программа "Развитие системы предоставления государственных и муниципальных услуг по принципу "одного окна" в Советском городском округе на 2019-2022 годы"</t>
  </si>
  <si>
    <t>Расходы на обеспечение выполнения функций казенными учреждениями</t>
  </si>
  <si>
    <t>22 1 31 71050</t>
  </si>
  <si>
    <t>22 1 77 31000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</si>
  <si>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</si>
  <si>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</si>
  <si>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 на 2019 - 2022 годы" </t>
  </si>
  <si>
    <t>22 1 77 28000</t>
  </si>
  <si>
    <t>Программа "Обеспечение эффективного использования муниципального имущества и земельных ресурсов Советского городского округа на 2019-2022 гг."</t>
  </si>
  <si>
    <t xml:space="preserve">13 </t>
  </si>
  <si>
    <t>22 1 77 11000</t>
  </si>
  <si>
    <t xml:space="preserve">Программа "Профессиональная переподготовка и повышение квалификации муниципальных служащих Советского городского округа на 2020-2022 годы"
</t>
  </si>
  <si>
    <t>22 1 77 24000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</si>
  <si>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</si>
  <si>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</si>
  <si>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</si>
  <si>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</si>
  <si>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</si>
  <si>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</si>
  <si>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</si>
  <si>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</si>
  <si>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</si>
  <si>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</si>
  <si>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</si>
  <si>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</si>
  <si>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</si>
  <si>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</si>
  <si>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</si>
  <si>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</si>
  <si>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</si>
  <si>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2017 -2026 годы»
</t>
  </si>
  <si>
    <t>22 1 77 22000</t>
  </si>
  <si>
    <t xml:space="preserve">04 </t>
  </si>
  <si>
    <t>Другие вопросы  в области национальной экономики</t>
  </si>
  <si>
    <t>12</t>
  </si>
  <si>
    <t>Программа поддержки и развития субъектов малого и среднего предпринимательства на территории муниципального образования "Советский городской округ" на 2019-2022 годы</t>
  </si>
  <si>
    <t>22 1 77 18000</t>
  </si>
  <si>
    <t>Жилищно-коммунальное хозяйство</t>
  </si>
  <si>
    <t>Жилищное хозяйство</t>
  </si>
  <si>
    <t>06 1 В2 71350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</si>
  <si>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на 2017-2021 годы"</t>
  </si>
  <si>
    <t>22 1 77 14000</t>
  </si>
  <si>
    <t>22 1 77 14010</t>
  </si>
  <si>
    <t xml:space="preserve">Программа "Развитие территориального общественного самоуправления в муниципальном образовании "Советский городской округ" на 2019-2024 годы" </t>
  </si>
  <si>
    <t>22 1 77 32000</t>
  </si>
  <si>
    <t>Коммунальное хозяйство</t>
  </si>
  <si>
    <t>06 2 В8 71310</t>
  </si>
  <si>
    <t>Программа "Газификация муниципального образования "Советский городской округ" на 2015-2020 годы"</t>
  </si>
  <si>
    <t>22 1 17 12090</t>
  </si>
  <si>
    <t>Благоустройство</t>
  </si>
  <si>
    <t>Программа "Комплексное благоустройство территории муниципального образования "Советского городского округа" на 2017-2021 годы"</t>
  </si>
  <si>
    <t>22 1 77 08000</t>
  </si>
  <si>
    <t xml:space="preserve">Капитальные вложения в объекты государственной (муниципальной) собственности </t>
  </si>
  <si>
    <t>22 И 08 94000</t>
  </si>
  <si>
    <t>400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</si>
  <si>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</si>
  <si>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</si>
  <si>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</si>
  <si>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</si>
  <si>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</si>
  <si>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</si>
  <si>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 xml:space="preserve">Программа "Формирование современной городской среды муниципального образования "Советский городской округ" на 2018-2022 годы </t>
  </si>
  <si>
    <t>22 1 77 17000</t>
  </si>
  <si>
    <t>22 1 77 17011</t>
  </si>
  <si>
    <t>22 1 17 S1070</t>
  </si>
  <si>
    <t>Другие вопросы в области жилищно-коммунального хозяйства</t>
  </si>
  <si>
    <t>Другие вопросы в области коммунального хозяйства</t>
  </si>
  <si>
    <t>Субсидии на решение вопросов местного значения в сфере жилищно-коммунального хозяйства</t>
  </si>
  <si>
    <t>22 1 25 S1120</t>
  </si>
  <si>
    <t>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</si>
  <si>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22 1 77 20000</t>
  </si>
  <si>
    <t>Программа конкретных дел благоустройства территории муниципального образования "Советский городской округ"  на 2019 год"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</si>
  <si>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</si>
  <si>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</si>
  <si>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</si>
  <si>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</si>
  <si>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</si>
  <si>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22 1 77 09000</t>
  </si>
  <si>
    <t xml:space="preserve">Образование                            </t>
  </si>
  <si>
    <t>Дошкольное образование</t>
  </si>
  <si>
    <t>Программа "Развитие образования в Советском городском округе на 2018 -2022 годы"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</si>
  <si>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</si>
  <si>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</si>
  <si>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</si>
  <si>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Общее образование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</si>
  <si>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</si>
  <si>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02 2 39 71130</t>
  </si>
  <si>
    <t>02 2 Е1 51690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</si>
  <si>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</si>
  <si>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</si>
  <si>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</si>
  <si>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</si>
  <si>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</si>
  <si>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</si>
  <si>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</si>
  <si>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Дополнительное образование детей</t>
  </si>
  <si>
    <t>Программа "Комплексное развитие социальной инфраструктуры муниципального образования "Советский городской округ" на 2017-2026 годы"</t>
  </si>
  <si>
    <t>22 1 77 21000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</si>
  <si>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</si>
  <si>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</si>
  <si>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</si>
  <si>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</si>
  <si>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Р0 70120</t>
  </si>
  <si>
    <t>Социальное обеспечение и иные выплаты населению</t>
  </si>
  <si>
    <t>300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</si>
  <si>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</si>
  <si>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</si>
  <si>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</si>
  <si>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Программа "Молодежь" на 2017 - 2021 годы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</si>
  <si>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</si>
  <si>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</si>
  <si>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</si>
  <si>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</si>
  <si>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</si>
  <si>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04 5 97 71090</t>
  </si>
  <si>
    <t>Программа "Развитие культуры в муниципальном образовании "Советский городской округ" на 2019-2022 годы"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</si>
  <si>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</si>
  <si>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</si>
  <si>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</si>
  <si>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</si>
  <si>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</si>
  <si>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</si>
  <si>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</si>
  <si>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</si>
  <si>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</si>
  <si>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22 1 77 29011</t>
  </si>
  <si>
    <t>22 1 77 29013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</si>
  <si>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</si>
  <si>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</si>
  <si>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</si>
  <si>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</si>
  <si>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</si>
  <si>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</si>
  <si>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</si>
  <si>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</si>
  <si>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</si>
  <si>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</si>
  <si>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</si>
  <si>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</si>
  <si>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</si>
  <si>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</si>
  <si>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</si>
  <si>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</si>
  <si>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</si>
  <si>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</si>
  <si>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</si>
  <si>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</si>
  <si>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</si>
  <si>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</si>
  <si>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</si>
  <si>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</t>
  </si>
  <si>
    <t>22 1 06 R4970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</si>
  <si>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родителей, на 2019-2022 годы"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</si>
  <si>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</si>
  <si>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</si>
  <si>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</si>
  <si>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</si>
  <si>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</si>
  <si>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</si>
  <si>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</si>
  <si>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</si>
  <si>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</si>
  <si>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</si>
  <si>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</si>
  <si>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</si>
  <si>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</si>
  <si>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</si>
  <si>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</si>
  <si>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</si>
  <si>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</si>
  <si>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</si>
  <si>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</si>
  <si>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</si>
  <si>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</si>
  <si>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</si>
  <si>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Другие вопросы в области физической культуры и спорта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</si>
  <si>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 </t>
  </si>
  <si>
    <t>22 1 03 94000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</si>
  <si>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</si>
  <si>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</si>
  <si>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</si>
  <si>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</si>
  <si>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</si>
  <si>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</si>
  <si>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</si>
  <si>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</si>
  <si>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</si>
  <si>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</si>
  <si>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</si>
  <si>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</si>
  <si>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</si>
  <si>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</si>
  <si>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>22 1 77 17012</t>
  </si>
  <si>
    <t>22 1 77 29012</t>
  </si>
  <si>
    <t>22 1 77 29014</t>
  </si>
  <si>
    <t>Расходы за счет средств Резервного фонда Правительства КО</t>
  </si>
  <si>
    <t>99 2 00 21910</t>
  </si>
  <si>
    <t>Расходы на проведение Всероссийской переписи населения 2020 года</t>
  </si>
  <si>
    <t>99 9 00 54690</t>
  </si>
  <si>
    <t xml:space="preserve"> от  "18" декабря  2019г.  № 372</t>
  </si>
  <si>
    <t xml:space="preserve">Приложение 9 </t>
  </si>
  <si>
    <t xml:space="preserve">Ведомственная структура расходов бюджета Советского городского округа </t>
  </si>
  <si>
    <t>на 2020 год</t>
  </si>
  <si>
    <t>Наименование</t>
  </si>
  <si>
    <t>Коды БК</t>
  </si>
  <si>
    <t>Мин</t>
  </si>
  <si>
    <t>ПР</t>
  </si>
  <si>
    <t>Функционирование окружного Совета депутатов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</si>
  <si>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</si>
  <si>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</si>
  <si>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</si>
  <si>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</si>
  <si>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</si>
  <si>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</si>
  <si>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02 2 01 04Т80</t>
  </si>
  <si>
    <t>Обеспечение проведения выборов иреферендумов</t>
  </si>
  <si>
    <t>07 0 РО 05910</t>
  </si>
  <si>
    <t>17 Т У7 59300</t>
  </si>
  <si>
    <t>03 9 5Т 70720</t>
  </si>
  <si>
    <t xml:space="preserve">Реализиция государственных функций, связанных с общегосударственным управлением  </t>
  </si>
  <si>
    <t xml:space="preserve">Программа "Безопасность муниципального образования "Советский городской округ" на 2019 - 2022 годы" </t>
  </si>
  <si>
    <t>22 1 77  28000</t>
  </si>
  <si>
    <t>Программа "Профессиональная переподготовка и повышение квалификации муниципальных служащих Советского городского округа на 2020-2022 годы"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</si>
  <si>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</si>
  <si>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</si>
  <si>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12 1 Н8 70250</t>
  </si>
  <si>
    <t>Программа "Комплексное развитие транспортной инфраструктуры муниципальной образования "Советский городской округ" на 2017-2026 годы"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</si>
  <si>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</si>
  <si>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</si>
  <si>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Программа поддержки и развития субъектов малого и среднего предпринимательства на территории МО "Советский городской округ" на 2019-2022 годы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</si>
  <si>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 на 2017-2021 годы"</t>
  </si>
  <si>
    <t xml:space="preserve">05 </t>
  </si>
  <si>
    <t>Программа "Развитие территориального общественного самоуправления в муниципальном образовании "Советский городской округ" на 2019-2024 годы"</t>
  </si>
  <si>
    <t xml:space="preserve">Расходы за счет средств Резервного фонда Правительства КО </t>
  </si>
  <si>
    <t>Капитальные вложения в объекты государственной (муниципальной) собственности</t>
  </si>
  <si>
    <t>Программа "Газификация муниципального образования "Советский городской округ" 2015-2020 годы"</t>
  </si>
  <si>
    <t>Программа "Формирование современной городской среды муниципального образования "Советский городской округ" на 2018-2022 годы"</t>
  </si>
  <si>
    <t>Расходы по содержанию города (содержание города)</t>
  </si>
  <si>
    <t>Программа конкретных дел благоустройства территории муниципального образования "Советский городской округ" на 2018-2022 годы</t>
  </si>
  <si>
    <t>Программа природоохранных мероприятий на территории муниципального образования "Советский городской округ" на 2016-2025 годы"</t>
  </si>
  <si>
    <t>Программа "Развитие образования в Советском городском округе на 2018-2022 годы"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</si>
  <si>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</si>
  <si>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2Е1 51690</t>
  </si>
  <si>
    <t>Молодежная политика</t>
  </si>
  <si>
    <t>Оздоровление детей за счет средств областного бюджета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</si>
  <si>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</si>
  <si>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</si>
  <si>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</si>
  <si>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</si>
  <si>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Программа "Развитие физической культуры и массового спорта в муниципальном образовании "Советский городской округ" на 2018-2020 годы"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</si>
  <si>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</si>
  <si>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</si>
  <si>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</si>
  <si>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</si>
  <si>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</si>
  <si>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</si>
  <si>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</si>
  <si>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</si>
  <si>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родителей, на на 2019-2022 годы"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</si>
  <si>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</si>
  <si>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"Многофункциональный центр предоставления государственных и муниципальных услуг"</t>
  </si>
  <si>
    <t xml:space="preserve"> от  " 18 " декабря  2019 г. № 372</t>
  </si>
  <si>
    <t xml:space="preserve">Приложение  1 </t>
  </si>
  <si>
    <t>22 1 77 28005</t>
  </si>
  <si>
    <t>22 1 7711005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</si>
  <si>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</si>
  <si>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</si>
  <si>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 xml:space="preserve">Приложение 2 </t>
  </si>
  <si>
    <t xml:space="preserve"> от  " 27 " мая  2020 г. № 410</t>
  </si>
  <si>
    <t xml:space="preserve"> от  "27" мая  2020г.  № 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</si>
</sst>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204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8">
    <xf numFmtId="0" fontId="0" fillId="0" borderId="0" xfId="0"/>
    <xf numFmtId="0" fontId="11" fillId="0" borderId="0" xfId="2" applyFont="1" applyFill="1"/>
    <xf numFmtId="0" fontId="11" fillId="0" borderId="0" xfId="2" applyFont="1" applyFill="1" applyAlignment="1">
      <alignment horizontal="right"/>
    </xf>
    <xf numFmtId="4" fontId="11" fillId="0" borderId="0" xfId="2" applyNumberFormat="1" applyFont="1" applyFill="1" applyAlignment="1">
      <alignment horizontal="right"/>
    </xf>
    <xf numFmtId="0" fontId="12" fillId="0" borderId="3" xfId="2" applyFont="1" applyFill="1" applyBorder="1" applyAlignment="1">
      <alignment horizontal="center" wrapText="1"/>
    </xf>
    <xf numFmtId="4" fontId="8" fillId="0" borderId="3" xfId="2" applyNumberFormat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left" wrapText="1" shrinkToFit="1"/>
      <protection locked="0"/>
    </xf>
    <xf numFmtId="49" fontId="6" fillId="0" borderId="1" xfId="2" applyNumberFormat="1" applyFont="1" applyFill="1" applyBorder="1" applyAlignment="1">
      <alignment horizontal="center"/>
    </xf>
    <xf numFmtId="4" fontId="6" fillId="0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 applyProtection="1">
      <alignment horizontal="left" wrapText="1" shrinkToFit="1"/>
      <protection locked="0"/>
    </xf>
    <xf numFmtId="49" fontId="8" fillId="0" borderId="1" xfId="2" applyNumberFormat="1" applyFont="1" applyFill="1" applyBorder="1" applyAlignment="1">
      <alignment horizontal="center" wrapText="1"/>
    </xf>
    <xf numFmtId="4" fontId="8" fillId="0" borderId="1" xfId="2" applyNumberFormat="1" applyFont="1" applyFill="1" applyBorder="1" applyAlignment="1">
      <alignment horizontal="center"/>
    </xf>
    <xf numFmtId="0" fontId="14" fillId="0" borderId="1" xfId="2" applyFont="1" applyFill="1" applyBorder="1" applyAlignment="1" applyProtection="1">
      <alignment horizontal="left" wrapText="1" shrinkToFit="1"/>
      <protection locked="0"/>
    </xf>
    <xf numFmtId="49" fontId="14" fillId="0" borderId="1" xfId="2" applyNumberFormat="1" applyFont="1" applyFill="1" applyBorder="1" applyAlignment="1">
      <alignment horizontal="center" wrapText="1"/>
    </xf>
    <xf numFmtId="4" fontId="14" fillId="0" borderId="1" xfId="2" applyNumberFormat="1" applyFont="1" applyFill="1" applyBorder="1" applyAlignment="1">
      <alignment horizontal="center"/>
    </xf>
    <xf numFmtId="0" fontId="15" fillId="0" borderId="1" xfId="2" applyFont="1" applyFill="1" applyBorder="1" applyAlignment="1" applyProtection="1">
      <alignment horizontal="left" wrapText="1" shrinkToFit="1"/>
      <protection locked="0"/>
    </xf>
    <xf numFmtId="49" fontId="15" fillId="0" borderId="1" xfId="2" applyNumberFormat="1" applyFont="1" applyFill="1" applyBorder="1" applyAlignment="1">
      <alignment horizontal="center" wrapText="1"/>
    </xf>
    <xf numFmtId="4" fontId="15" fillId="0" borderId="1" xfId="2" applyNumberFormat="1" applyFont="1" applyFill="1" applyBorder="1" applyAlignment="1">
      <alignment horizontal="center"/>
    </xf>
    <xf numFmtId="0" fontId="15" fillId="0" borderId="0" xfId="2" applyFont="1" applyFill="1"/>
    <xf numFmtId="0" fontId="11" fillId="0" borderId="1" xfId="2" applyFont="1" applyFill="1" applyBorder="1" applyAlignment="1" applyProtection="1">
      <alignment horizontal="left" wrapText="1" shrinkToFit="1"/>
      <protection locked="0"/>
    </xf>
    <xf numFmtId="49" fontId="11" fillId="0" borderId="1" xfId="2" applyNumberFormat="1" applyFont="1" applyFill="1" applyBorder="1" applyAlignment="1">
      <alignment horizontal="center" wrapText="1"/>
    </xf>
    <xf numFmtId="4" fontId="11" fillId="0" borderId="1" xfId="2" applyNumberFormat="1" applyFont="1" applyFill="1" applyBorder="1" applyAlignment="1">
      <alignment horizontal="center"/>
    </xf>
    <xf numFmtId="0" fontId="14" fillId="0" borderId="0" xfId="2" applyFont="1" applyFill="1"/>
    <xf numFmtId="49" fontId="6" fillId="0" borderId="1" xfId="2" applyNumberFormat="1" applyFont="1" applyFill="1" applyBorder="1" applyAlignment="1">
      <alignment horizontal="center" wrapText="1"/>
    </xf>
    <xf numFmtId="4" fontId="6" fillId="0" borderId="1" xfId="2" applyNumberFormat="1" applyFont="1" applyFill="1" applyBorder="1" applyAlignment="1">
      <alignment horizontal="center" wrapText="1"/>
    </xf>
    <xf numFmtId="49" fontId="14" fillId="0" borderId="1" xfId="2" applyNumberFormat="1" applyFont="1" applyFill="1" applyBorder="1" applyAlignment="1">
      <alignment horizontal="center"/>
    </xf>
    <xf numFmtId="49" fontId="14" fillId="0" borderId="4" xfId="2" applyNumberFormat="1" applyFont="1" applyFill="1" applyBorder="1" applyAlignment="1">
      <alignment horizontal="center"/>
    </xf>
    <xf numFmtId="49" fontId="11" fillId="0" borderId="1" xfId="2" applyNumberFormat="1" applyFont="1" applyFill="1" applyBorder="1" applyAlignment="1">
      <alignment horizontal="center"/>
    </xf>
    <xf numFmtId="49" fontId="11" fillId="0" borderId="4" xfId="2" applyNumberFormat="1" applyFont="1" applyFill="1" applyBorder="1" applyAlignment="1">
      <alignment horizontal="center"/>
    </xf>
    <xf numFmtId="49" fontId="6" fillId="0" borderId="4" xfId="2" applyNumberFormat="1" applyFont="1" applyFill="1" applyBorder="1" applyAlignment="1">
      <alignment horizontal="center"/>
    </xf>
    <xf numFmtId="0" fontId="16" fillId="0" borderId="0" xfId="2" applyFont="1" applyFill="1"/>
    <xf numFmtId="0" fontId="8" fillId="0" borderId="0" xfId="2" applyFont="1" applyFill="1"/>
    <xf numFmtId="49" fontId="15" fillId="0" borderId="1" xfId="2" applyNumberFormat="1" applyFont="1" applyFill="1" applyBorder="1" applyAlignment="1">
      <alignment horizontal="center"/>
    </xf>
    <xf numFmtId="0" fontId="8" fillId="0" borderId="1" xfId="2" applyFont="1" applyFill="1" applyBorder="1" applyAlignment="1" applyProtection="1">
      <alignment horizontal="left" wrapText="1" shrinkToFit="1"/>
      <protection locked="0"/>
    </xf>
    <xf numFmtId="49" fontId="8" fillId="0" borderId="1" xfId="2" applyNumberFormat="1" applyFont="1" applyFill="1" applyBorder="1" applyAlignment="1">
      <alignment horizontal="center"/>
    </xf>
    <xf numFmtId="0" fontId="15" fillId="0" borderId="0" xfId="2" applyFont="1" applyFill="1" applyAlignment="1">
      <alignment shrinkToFit="1"/>
    </xf>
    <xf numFmtId="0" fontId="11" fillId="0" borderId="1" xfId="2" applyFont="1" applyFill="1" applyBorder="1" applyAlignment="1" applyProtection="1">
      <alignment wrapText="1" shrinkToFit="1"/>
      <protection locked="0"/>
    </xf>
    <xf numFmtId="0" fontId="11" fillId="2" borderId="1" xfId="0" applyFont="1" applyFill="1" applyBorder="1" applyAlignment="1">
      <alignment horizontal="left" wrapText="1" shrinkToFit="1"/>
    </xf>
    <xf numFmtId="49" fontId="7" fillId="0" borderId="1" xfId="2" applyNumberFormat="1" applyFont="1" applyFill="1" applyBorder="1" applyAlignment="1">
      <alignment horizontal="center"/>
    </xf>
    <xf numFmtId="4" fontId="7" fillId="0" borderId="1" xfId="2" applyNumberFormat="1" applyFont="1" applyFill="1" applyBorder="1" applyAlignment="1">
      <alignment horizontal="center"/>
    </xf>
    <xf numFmtId="0" fontId="7" fillId="0" borderId="0" xfId="2" applyFont="1" applyFill="1"/>
    <xf numFmtId="49" fontId="7" fillId="0" borderId="1" xfId="2" applyNumberFormat="1" applyFont="1" applyFill="1" applyBorder="1" applyAlignment="1">
      <alignment horizontal="center" wrapText="1"/>
    </xf>
    <xf numFmtId="0" fontId="17" fillId="0" borderId="1" xfId="2" applyFont="1" applyFill="1" applyBorder="1" applyAlignment="1" applyProtection="1">
      <alignment vertical="center" wrapText="1" shrinkToFit="1"/>
      <protection locked="0"/>
    </xf>
    <xf numFmtId="4" fontId="15" fillId="0" borderId="1" xfId="2" applyNumberFormat="1" applyFont="1" applyFill="1" applyBorder="1" applyAlignment="1">
      <alignment horizontal="center" wrapText="1"/>
    </xf>
    <xf numFmtId="0" fontId="16" fillId="0" borderId="1" xfId="2" applyFont="1" applyFill="1" applyBorder="1" applyAlignment="1" applyProtection="1">
      <alignment horizontal="left" wrapText="1" shrinkToFit="1"/>
      <protection locked="0"/>
    </xf>
    <xf numFmtId="49" fontId="16" fillId="0" borderId="1" xfId="2" applyNumberFormat="1" applyFont="1" applyFill="1" applyBorder="1" applyAlignment="1">
      <alignment horizontal="center"/>
    </xf>
    <xf numFmtId="4" fontId="16" fillId="0" borderId="1" xfId="2" applyNumberFormat="1" applyFont="1" applyFill="1" applyBorder="1" applyAlignment="1">
      <alignment horizontal="center"/>
    </xf>
    <xf numFmtId="4" fontId="14" fillId="0" borderId="1" xfId="2" applyNumberFormat="1" applyFont="1" applyFill="1" applyBorder="1" applyAlignment="1">
      <alignment horizontal="center" wrapText="1"/>
    </xf>
    <xf numFmtId="0" fontId="18" fillId="0" borderId="0" xfId="2" applyFont="1" applyFill="1"/>
    <xf numFmtId="0" fontId="19" fillId="0" borderId="0" xfId="2" applyFont="1" applyFill="1"/>
    <xf numFmtId="49" fontId="16" fillId="0" borderId="1" xfId="2" applyNumberFormat="1" applyFont="1" applyFill="1" applyBorder="1" applyAlignment="1">
      <alignment horizontal="center" wrapText="1"/>
    </xf>
    <xf numFmtId="0" fontId="20" fillId="0" borderId="0" xfId="2" applyFont="1" applyFill="1"/>
    <xf numFmtId="0" fontId="21" fillId="0" borderId="0" xfId="2" applyFont="1" applyFill="1"/>
    <xf numFmtId="4" fontId="11" fillId="0" borderId="1" xfId="2" applyNumberFormat="1" applyFont="1" applyFill="1" applyBorder="1" applyAlignment="1">
      <alignment horizontal="center" wrapText="1"/>
    </xf>
    <xf numFmtId="49" fontId="15" fillId="0" borderId="4" xfId="2" applyNumberFormat="1" applyFont="1" applyFill="1" applyBorder="1" applyAlignment="1">
      <alignment horizontal="center"/>
    </xf>
    <xf numFmtId="0" fontId="15" fillId="0" borderId="1" xfId="2" applyFont="1" applyFill="1" applyBorder="1" applyAlignment="1">
      <alignment horizontal="left" wrapText="1"/>
    </xf>
    <xf numFmtId="0" fontId="6" fillId="0" borderId="5" xfId="2" applyFont="1" applyFill="1" applyBorder="1" applyAlignment="1" applyProtection="1">
      <alignment horizontal="left" wrapText="1" shrinkToFit="1"/>
      <protection locked="0"/>
    </xf>
    <xf numFmtId="49" fontId="6" fillId="0" borderId="4" xfId="2" applyNumberFormat="1" applyFont="1" applyFill="1" applyBorder="1" applyAlignment="1">
      <alignment horizontal="center" wrapText="1"/>
    </xf>
    <xf numFmtId="49" fontId="8" fillId="0" borderId="4" xfId="2" applyNumberFormat="1" applyFont="1" applyFill="1" applyBorder="1" applyAlignment="1">
      <alignment horizontal="center" wrapText="1"/>
    </xf>
    <xf numFmtId="49" fontId="8" fillId="0" borderId="4" xfId="2" applyNumberFormat="1" applyFont="1" applyFill="1" applyBorder="1" applyAlignment="1">
      <alignment horizontal="center"/>
    </xf>
    <xf numFmtId="0" fontId="22" fillId="0" borderId="0" xfId="2" applyFont="1" applyFill="1"/>
    <xf numFmtId="0" fontId="15" fillId="0" borderId="5" xfId="2" applyFont="1" applyFill="1" applyBorder="1" applyAlignment="1" applyProtection="1">
      <alignment horizontal="left" wrapText="1" shrinkToFit="1"/>
      <protection locked="0"/>
    </xf>
    <xf numFmtId="49" fontId="15" fillId="0" borderId="4" xfId="2" applyNumberFormat="1" applyFont="1" applyFill="1" applyBorder="1" applyAlignment="1">
      <alignment horizontal="center" wrapText="1"/>
    </xf>
    <xf numFmtId="0" fontId="23" fillId="0" borderId="0" xfId="2" applyFont="1" applyFill="1"/>
    <xf numFmtId="49" fontId="11" fillId="0" borderId="4" xfId="2" applyNumberFormat="1" applyFont="1" applyFill="1" applyBorder="1" applyAlignment="1">
      <alignment horizontal="center" wrapText="1"/>
    </xf>
    <xf numFmtId="0" fontId="24" fillId="0" borderId="0" xfId="2" applyFont="1" applyFill="1"/>
    <xf numFmtId="49" fontId="15" fillId="0" borderId="6" xfId="2" applyNumberFormat="1" applyFont="1" applyFill="1" applyBorder="1" applyAlignment="1">
      <alignment horizontal="center"/>
    </xf>
    <xf numFmtId="49" fontId="11" fillId="0" borderId="6" xfId="2" applyNumberFormat="1" applyFont="1" applyFill="1" applyBorder="1" applyAlignment="1">
      <alignment horizontal="center"/>
    </xf>
    <xf numFmtId="49" fontId="11" fillId="0" borderId="7" xfId="2" applyNumberFormat="1" applyFont="1" applyFill="1" applyBorder="1" applyAlignment="1">
      <alignment horizontal="center"/>
    </xf>
    <xf numFmtId="0" fontId="25" fillId="0" borderId="1" xfId="2" applyFont="1" applyFill="1" applyBorder="1" applyAlignment="1" applyProtection="1">
      <alignment horizontal="left" wrapText="1" shrinkToFit="1"/>
      <protection locked="0"/>
    </xf>
    <xf numFmtId="49" fontId="25" fillId="0" borderId="6" xfId="2" applyNumberFormat="1" applyFont="1" applyFill="1" applyBorder="1" applyAlignment="1">
      <alignment horizontal="center"/>
    </xf>
    <xf numFmtId="49" fontId="25" fillId="0" borderId="1" xfId="2" applyNumberFormat="1" applyFont="1" applyFill="1" applyBorder="1" applyAlignment="1">
      <alignment horizontal="center" wrapText="1"/>
    </xf>
    <xf numFmtId="4" fontId="25" fillId="0" borderId="1" xfId="2" applyNumberFormat="1" applyFont="1" applyFill="1" applyBorder="1" applyAlignment="1">
      <alignment horizontal="center" wrapText="1"/>
    </xf>
    <xf numFmtId="0" fontId="26" fillId="0" borderId="0" xfId="2" applyFont="1" applyFill="1"/>
    <xf numFmtId="49" fontId="14" fillId="0" borderId="6" xfId="2" applyNumberFormat="1" applyFont="1" applyFill="1" applyBorder="1" applyAlignment="1">
      <alignment horizontal="center"/>
    </xf>
    <xf numFmtId="49" fontId="15" fillId="0" borderId="1" xfId="2" applyNumberFormat="1" applyFont="1" applyFill="1" applyBorder="1" applyAlignment="1">
      <alignment horizontal="center" wrapText="1" shrinkToFit="1"/>
    </xf>
    <xf numFmtId="4" fontId="15" fillId="0" borderId="1" xfId="2" applyNumberFormat="1" applyFont="1" applyFill="1" applyBorder="1" applyAlignment="1">
      <alignment horizontal="center" wrapText="1" shrinkToFit="1"/>
    </xf>
    <xf numFmtId="4" fontId="8" fillId="0" borderId="1" xfId="2" applyNumberFormat="1" applyFont="1" applyFill="1" applyBorder="1" applyAlignment="1">
      <alignment horizontal="center" wrapText="1"/>
    </xf>
    <xf numFmtId="0" fontId="27" fillId="0" borderId="0" xfId="2" applyFont="1" applyFill="1"/>
    <xf numFmtId="0" fontId="15" fillId="0" borderId="1" xfId="2" applyFont="1" applyFill="1" applyBorder="1" applyAlignment="1" applyProtection="1">
      <alignment wrapText="1" shrinkToFit="1"/>
      <protection locked="0"/>
    </xf>
    <xf numFmtId="0" fontId="8" fillId="0" borderId="1" xfId="2" applyFont="1" applyFill="1" applyBorder="1" applyAlignment="1" applyProtection="1">
      <alignment wrapText="1" shrinkToFit="1"/>
      <protection locked="0"/>
    </xf>
    <xf numFmtId="0" fontId="28" fillId="0" borderId="0" xfId="0" applyFont="1" applyAlignment="1" applyProtection="1">
      <alignment wrapText="1" shrinkToFit="1"/>
      <protection locked="0"/>
    </xf>
    <xf numFmtId="0" fontId="6" fillId="0" borderId="1" xfId="2" applyFont="1" applyFill="1" applyBorder="1" applyAlignment="1" applyProtection="1">
      <alignment wrapText="1" shrinkToFit="1"/>
      <protection locked="0"/>
    </xf>
    <xf numFmtId="0" fontId="14" fillId="0" borderId="1" xfId="2" applyFont="1" applyFill="1" applyBorder="1" applyAlignment="1" applyProtection="1">
      <alignment wrapText="1" shrinkToFit="1"/>
      <protection locked="0"/>
    </xf>
    <xf numFmtId="0" fontId="13" fillId="0" borderId="1" xfId="2" applyFont="1" applyFill="1" applyBorder="1" applyAlignment="1" applyProtection="1">
      <alignment horizontal="left" wrapText="1" shrinkToFit="1"/>
      <protection locked="0"/>
    </xf>
    <xf numFmtId="0" fontId="28" fillId="0" borderId="0" xfId="0" applyFont="1" applyAlignment="1">
      <alignment wrapText="1"/>
    </xf>
    <xf numFmtId="0" fontId="9" fillId="0" borderId="0" xfId="2" applyFont="1" applyFill="1"/>
    <xf numFmtId="0" fontId="10" fillId="0" borderId="0" xfId="2" applyFont="1" applyFill="1"/>
    <xf numFmtId="0" fontId="11" fillId="0" borderId="0" xfId="2" applyFont="1" applyFill="1" applyAlignment="1"/>
    <xf numFmtId="49" fontId="11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/>
    <xf numFmtId="4" fontId="11" fillId="0" borderId="0" xfId="2" applyNumberFormat="1" applyFont="1" applyFill="1"/>
    <xf numFmtId="0" fontId="2" fillId="0" borderId="0" xfId="2" applyFont="1" applyFill="1" applyAlignment="1"/>
    <xf numFmtId="0" fontId="2" fillId="0" borderId="0" xfId="2" applyFont="1" applyFill="1" applyAlignment="1">
      <alignment horizontal="center" wrapText="1" shrinkToFit="1"/>
    </xf>
    <xf numFmtId="164" fontId="11" fillId="0" borderId="0" xfId="2" applyNumberFormat="1" applyFont="1" applyFill="1"/>
    <xf numFmtId="0" fontId="29" fillId="0" borderId="0" xfId="2" applyFont="1" applyFill="1" applyBorder="1" applyAlignment="1">
      <alignment horizontal="center" wrapText="1" shrinkToFit="1"/>
    </xf>
    <xf numFmtId="0" fontId="29" fillId="0" borderId="3" xfId="2" applyFont="1" applyFill="1" applyBorder="1" applyAlignment="1">
      <alignment horizontal="center" wrapText="1" shrinkToFit="1"/>
    </xf>
    <xf numFmtId="164" fontId="29" fillId="0" borderId="0" xfId="2" applyNumberFormat="1" applyFont="1" applyFill="1" applyBorder="1" applyAlignment="1">
      <alignment horizontal="center" wrapText="1" shrinkToFit="1"/>
    </xf>
    <xf numFmtId="0" fontId="29" fillId="0" borderId="1" xfId="2" applyFont="1" applyFill="1" applyBorder="1" applyAlignment="1">
      <alignment horizontal="center" vertical="center" wrapText="1" shrinkToFit="1"/>
    </xf>
    <xf numFmtId="49" fontId="29" fillId="0" borderId="1" xfId="2" applyNumberFormat="1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/>
    </xf>
    <xf numFmtId="165" fontId="29" fillId="0" borderId="1" xfId="2" applyNumberFormat="1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left" wrapText="1"/>
    </xf>
    <xf numFmtId="0" fontId="6" fillId="0" borderId="11" xfId="2" applyFont="1" applyFill="1" applyBorder="1" applyAlignment="1">
      <alignment horizontal="center" wrapText="1" shrinkToFit="1"/>
    </xf>
    <xf numFmtId="49" fontId="6" fillId="0" borderId="11" xfId="2" applyNumberFormat="1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164" fontId="6" fillId="0" borderId="12" xfId="2" applyNumberFormat="1" applyFont="1" applyFill="1" applyBorder="1" applyAlignment="1">
      <alignment horizontal="center"/>
    </xf>
    <xf numFmtId="0" fontId="9" fillId="0" borderId="0" xfId="2" applyFont="1" applyFill="1" applyAlignment="1"/>
    <xf numFmtId="0" fontId="7" fillId="0" borderId="13" xfId="2" applyFont="1" applyFill="1" applyBorder="1" applyAlignment="1">
      <alignment horizontal="left"/>
    </xf>
    <xf numFmtId="0" fontId="29" fillId="0" borderId="14" xfId="2" applyFont="1" applyFill="1" applyBorder="1" applyAlignment="1">
      <alignment horizontal="center" vertical="center" wrapText="1" shrinkToFit="1"/>
    </xf>
    <xf numFmtId="49" fontId="6" fillId="0" borderId="14" xfId="2" applyNumberFormat="1" applyFont="1" applyFill="1" applyBorder="1" applyAlignment="1">
      <alignment horizontal="center"/>
    </xf>
    <xf numFmtId="164" fontId="6" fillId="0" borderId="15" xfId="2" applyNumberFormat="1" applyFont="1" applyFill="1" applyBorder="1" applyAlignment="1">
      <alignment horizontal="center"/>
    </xf>
    <xf numFmtId="0" fontId="8" fillId="0" borderId="13" xfId="2" applyFont="1" applyFill="1" applyBorder="1" applyAlignment="1">
      <alignment horizontal="left" wrapText="1"/>
    </xf>
    <xf numFmtId="49" fontId="8" fillId="0" borderId="14" xfId="2" applyNumberFormat="1" applyFont="1" applyFill="1" applyBorder="1" applyAlignment="1">
      <alignment horizontal="center"/>
    </xf>
    <xf numFmtId="49" fontId="8" fillId="0" borderId="14" xfId="2" applyNumberFormat="1" applyFont="1" applyFill="1" applyBorder="1" applyAlignment="1">
      <alignment horizontal="center" wrapText="1"/>
    </xf>
    <xf numFmtId="164" fontId="8" fillId="0" borderId="15" xfId="2" applyNumberFormat="1" applyFont="1" applyFill="1" applyBorder="1" applyAlignment="1">
      <alignment horizontal="center"/>
    </xf>
    <xf numFmtId="0" fontId="3" fillId="0" borderId="0" xfId="2" applyFont="1" applyFill="1" applyAlignment="1"/>
    <xf numFmtId="0" fontId="14" fillId="0" borderId="13" xfId="2" applyFont="1" applyFill="1" applyBorder="1" applyAlignment="1">
      <alignment horizontal="left" wrapText="1"/>
    </xf>
    <xf numFmtId="49" fontId="30" fillId="0" borderId="14" xfId="2" applyNumberFormat="1" applyFont="1" applyFill="1" applyBorder="1" applyAlignment="1">
      <alignment horizontal="center"/>
    </xf>
    <xf numFmtId="49" fontId="14" fillId="0" borderId="14" xfId="2" applyNumberFormat="1" applyFont="1" applyFill="1" applyBorder="1" applyAlignment="1">
      <alignment horizontal="center" wrapText="1"/>
    </xf>
    <xf numFmtId="164" fontId="14" fillId="0" borderId="15" xfId="2" applyNumberFormat="1" applyFont="1" applyFill="1" applyBorder="1" applyAlignment="1">
      <alignment horizontal="center"/>
    </xf>
    <xf numFmtId="0" fontId="30" fillId="0" borderId="0" xfId="2" applyFont="1" applyFill="1" applyAlignment="1"/>
    <xf numFmtId="0" fontId="15" fillId="0" borderId="13" xfId="2" applyFont="1" applyFill="1" applyBorder="1" applyAlignment="1">
      <alignment horizontal="left" wrapText="1"/>
    </xf>
    <xf numFmtId="49" fontId="31" fillId="0" borderId="14" xfId="2" applyNumberFormat="1" applyFont="1" applyFill="1" applyBorder="1" applyAlignment="1">
      <alignment horizontal="center"/>
    </xf>
    <xf numFmtId="49" fontId="15" fillId="0" borderId="14" xfId="2" applyNumberFormat="1" applyFont="1" applyFill="1" applyBorder="1" applyAlignment="1">
      <alignment horizontal="center" wrapText="1"/>
    </xf>
    <xf numFmtId="164" fontId="15" fillId="0" borderId="15" xfId="2" applyNumberFormat="1" applyFont="1" applyFill="1" applyBorder="1" applyAlignment="1">
      <alignment horizontal="center"/>
    </xf>
    <xf numFmtId="0" fontId="15" fillId="0" borderId="0" xfId="2" applyFont="1" applyFill="1" applyAlignment="1"/>
    <xf numFmtId="0" fontId="11" fillId="0" borderId="13" xfId="2" applyFont="1" applyFill="1" applyBorder="1" applyAlignment="1">
      <alignment horizontal="left" wrapText="1"/>
    </xf>
    <xf numFmtId="49" fontId="2" fillId="0" borderId="14" xfId="2" applyNumberFormat="1" applyFont="1" applyFill="1" applyBorder="1" applyAlignment="1">
      <alignment horizontal="center"/>
    </xf>
    <xf numFmtId="49" fontId="11" fillId="0" borderId="14" xfId="2" applyNumberFormat="1" applyFont="1" applyFill="1" applyBorder="1" applyAlignment="1">
      <alignment horizontal="center" wrapText="1"/>
    </xf>
    <xf numFmtId="164" fontId="11" fillId="0" borderId="15" xfId="2" applyNumberFormat="1" applyFont="1" applyFill="1" applyBorder="1" applyAlignment="1">
      <alignment horizontal="center"/>
    </xf>
    <xf numFmtId="0" fontId="6" fillId="0" borderId="13" xfId="2" applyFont="1" applyFill="1" applyBorder="1" applyAlignment="1">
      <alignment horizontal="left" wrapText="1"/>
    </xf>
    <xf numFmtId="49" fontId="14" fillId="0" borderId="14" xfId="2" applyNumberFormat="1" applyFont="1" applyFill="1" applyBorder="1" applyAlignment="1">
      <alignment horizontal="center"/>
    </xf>
    <xf numFmtId="49" fontId="11" fillId="0" borderId="14" xfId="2" applyNumberFormat="1" applyFont="1" applyFill="1" applyBorder="1" applyAlignment="1">
      <alignment horizontal="center" vertical="center"/>
    </xf>
    <xf numFmtId="49" fontId="15" fillId="0" borderId="14" xfId="2" applyNumberFormat="1" applyFont="1" applyFill="1" applyBorder="1" applyAlignment="1">
      <alignment horizontal="center"/>
    </xf>
    <xf numFmtId="0" fontId="16" fillId="0" borderId="0" xfId="2" applyFont="1" applyFill="1" applyAlignment="1"/>
    <xf numFmtId="0" fontId="4" fillId="0" borderId="13" xfId="2" applyFont="1" applyFill="1" applyBorder="1" applyAlignment="1">
      <alignment wrapText="1" shrinkToFit="1"/>
    </xf>
    <xf numFmtId="0" fontId="6" fillId="0" borderId="13" xfId="2" applyFont="1" applyFill="1" applyBorder="1" applyAlignment="1">
      <alignment horizontal="left"/>
    </xf>
    <xf numFmtId="49" fontId="6" fillId="0" borderId="14" xfId="2" applyNumberFormat="1" applyFont="1" applyFill="1" applyBorder="1" applyAlignment="1">
      <alignment horizontal="center" wrapText="1"/>
    </xf>
    <xf numFmtId="49" fontId="9" fillId="0" borderId="14" xfId="2" applyNumberFormat="1" applyFont="1" applyFill="1" applyBorder="1" applyAlignment="1">
      <alignment horizontal="center" wrapText="1"/>
    </xf>
    <xf numFmtId="164" fontId="8" fillId="0" borderId="15" xfId="2" applyNumberFormat="1" applyFont="1" applyFill="1" applyBorder="1" applyAlignment="1">
      <alignment horizontal="center" wrapText="1"/>
    </xf>
    <xf numFmtId="0" fontId="32" fillId="0" borderId="0" xfId="2" applyFont="1" applyFill="1" applyAlignment="1"/>
    <xf numFmtId="0" fontId="31" fillId="0" borderId="0" xfId="2" applyFont="1" applyFill="1" applyAlignment="1"/>
    <xf numFmtId="0" fontId="8" fillId="0" borderId="0" xfId="2" applyFont="1" applyFill="1" applyAlignment="1"/>
    <xf numFmtId="49" fontId="11" fillId="0" borderId="14" xfId="2" applyNumberFormat="1" applyFont="1" applyFill="1" applyBorder="1" applyAlignment="1">
      <alignment horizontal="center"/>
    </xf>
    <xf numFmtId="0" fontId="6" fillId="0" borderId="0" xfId="2" applyFont="1" applyFill="1" applyAlignment="1"/>
    <xf numFmtId="49" fontId="33" fillId="0" borderId="14" xfId="2" applyNumberFormat="1" applyFont="1" applyFill="1" applyBorder="1" applyAlignment="1">
      <alignment horizontal="center" wrapText="1"/>
    </xf>
    <xf numFmtId="0" fontId="14" fillId="0" borderId="13" xfId="2" applyFont="1" applyFill="1" applyBorder="1" applyAlignment="1">
      <alignment horizontal="left"/>
    </xf>
    <xf numFmtId="49" fontId="2" fillId="0" borderId="14" xfId="2" applyNumberFormat="1" applyFont="1" applyFill="1" applyBorder="1" applyAlignment="1">
      <alignment horizontal="center" wrapText="1"/>
    </xf>
    <xf numFmtId="0" fontId="29" fillId="0" borderId="0" xfId="2" applyFont="1" applyFill="1" applyAlignment="1"/>
    <xf numFmtId="0" fontId="15" fillId="0" borderId="13" xfId="2" applyFont="1" applyFill="1" applyBorder="1" applyAlignment="1">
      <alignment horizontal="left" wrapText="1" shrinkToFit="1"/>
    </xf>
    <xf numFmtId="0" fontId="11" fillId="0" borderId="13" xfId="2" applyFont="1" applyFill="1" applyBorder="1" applyAlignment="1">
      <alignment horizontal="left"/>
    </xf>
    <xf numFmtId="0" fontId="14" fillId="0" borderId="0" xfId="2" applyFont="1" applyFill="1" applyAlignment="1"/>
    <xf numFmtId="0" fontId="7" fillId="0" borderId="13" xfId="2" applyFont="1" applyFill="1" applyBorder="1" applyAlignment="1">
      <alignment wrapText="1" shrinkToFit="1"/>
    </xf>
    <xf numFmtId="49" fontId="7" fillId="0" borderId="14" xfId="2" applyNumberFormat="1" applyFont="1" applyFill="1" applyBorder="1" applyAlignment="1">
      <alignment horizontal="center"/>
    </xf>
    <xf numFmtId="164" fontId="7" fillId="0" borderId="15" xfId="2" applyNumberFormat="1" applyFont="1" applyFill="1" applyBorder="1" applyAlignment="1">
      <alignment horizontal="center"/>
    </xf>
    <xf numFmtId="0" fontId="7" fillId="0" borderId="0" xfId="2" applyFont="1" applyFill="1" applyAlignment="1"/>
    <xf numFmtId="0" fontId="14" fillId="0" borderId="13" xfId="2" applyFont="1" applyFill="1" applyBorder="1" applyAlignment="1">
      <alignment wrapText="1" shrinkToFit="1"/>
    </xf>
    <xf numFmtId="0" fontId="7" fillId="0" borderId="13" xfId="2" applyFont="1" applyFill="1" applyBorder="1" applyAlignment="1">
      <alignment horizontal="left" wrapText="1"/>
    </xf>
    <xf numFmtId="49" fontId="7" fillId="0" borderId="14" xfId="2" applyNumberFormat="1" applyFont="1" applyFill="1" applyBorder="1" applyAlignment="1">
      <alignment horizontal="center" wrapText="1"/>
    </xf>
    <xf numFmtId="0" fontId="33" fillId="0" borderId="0" xfId="2" applyFont="1" applyFill="1" applyAlignment="1"/>
    <xf numFmtId="49" fontId="34" fillId="0" borderId="14" xfId="2" applyNumberFormat="1" applyFont="1" applyFill="1" applyBorder="1" applyAlignment="1">
      <alignment horizontal="center"/>
    </xf>
    <xf numFmtId="164" fontId="15" fillId="0" borderId="15" xfId="2" applyNumberFormat="1" applyFont="1" applyFill="1" applyBorder="1" applyAlignment="1">
      <alignment horizontal="center" wrapText="1"/>
    </xf>
    <xf numFmtId="0" fontId="34" fillId="0" borderId="0" xfId="2" applyFont="1" applyFill="1" applyAlignment="1"/>
    <xf numFmtId="0" fontId="16" fillId="0" borderId="13" xfId="2" applyFont="1" applyFill="1" applyBorder="1" applyAlignment="1">
      <alignment horizontal="left"/>
    </xf>
    <xf numFmtId="49" fontId="16" fillId="0" borderId="14" xfId="2" applyNumberFormat="1" applyFont="1" applyFill="1" applyBorder="1" applyAlignment="1">
      <alignment horizontal="center"/>
    </xf>
    <xf numFmtId="164" fontId="16" fillId="0" borderId="15" xfId="2" applyNumberFormat="1" applyFont="1" applyFill="1" applyBorder="1" applyAlignment="1">
      <alignment horizontal="center"/>
    </xf>
    <xf numFmtId="164" fontId="14" fillId="0" borderId="15" xfId="2" applyNumberFormat="1" applyFont="1" applyFill="1" applyBorder="1" applyAlignment="1">
      <alignment horizontal="center" wrapText="1"/>
    </xf>
    <xf numFmtId="0" fontId="16" fillId="0" borderId="13" xfId="2" applyFont="1" applyFill="1" applyBorder="1" applyAlignment="1">
      <alignment horizontal="left" wrapText="1"/>
    </xf>
    <xf numFmtId="49" fontId="9" fillId="0" borderId="14" xfId="2" applyNumberFormat="1" applyFont="1" applyFill="1" applyBorder="1" applyAlignment="1">
      <alignment horizontal="center"/>
    </xf>
    <xf numFmtId="164" fontId="31" fillId="0" borderId="15" xfId="2" applyNumberFormat="1" applyFont="1" applyFill="1" applyBorder="1" applyAlignment="1">
      <alignment horizontal="center"/>
    </xf>
    <xf numFmtId="164" fontId="11" fillId="0" borderId="15" xfId="2" applyNumberFormat="1" applyFont="1" applyFill="1" applyBorder="1" applyAlignment="1">
      <alignment horizontal="center" wrapText="1"/>
    </xf>
    <xf numFmtId="0" fontId="11" fillId="0" borderId="13" xfId="2" applyFont="1" applyFill="1" applyBorder="1" applyAlignment="1">
      <alignment wrapText="1" shrinkToFit="1"/>
    </xf>
    <xf numFmtId="49" fontId="16" fillId="0" borderId="14" xfId="2" applyNumberFormat="1" applyFont="1" applyFill="1" applyBorder="1" applyAlignment="1">
      <alignment horizontal="center" wrapText="1"/>
    </xf>
    <xf numFmtId="0" fontId="8" fillId="0" borderId="14" xfId="2" applyFont="1" applyFill="1" applyBorder="1" applyAlignment="1">
      <alignment horizontal="center" wrapText="1" shrinkToFit="1"/>
    </xf>
    <xf numFmtId="0" fontId="14" fillId="0" borderId="14" xfId="2" applyFont="1" applyFill="1" applyBorder="1" applyAlignment="1">
      <alignment horizontal="center" wrapText="1" shrinkToFit="1"/>
    </xf>
    <xf numFmtId="49" fontId="4" fillId="0" borderId="14" xfId="2" applyNumberFormat="1" applyFont="1" applyFill="1" applyBorder="1" applyAlignment="1">
      <alignment horizontal="center" wrapText="1"/>
    </xf>
    <xf numFmtId="0" fontId="8" fillId="0" borderId="13" xfId="2" applyFont="1" applyFill="1" applyBorder="1" applyAlignment="1">
      <alignment horizontal="left"/>
    </xf>
    <xf numFmtId="0" fontId="15" fillId="0" borderId="13" xfId="2" applyFont="1" applyFill="1" applyBorder="1" applyAlignment="1">
      <alignment wrapText="1"/>
    </xf>
    <xf numFmtId="0" fontId="15" fillId="0" borderId="13" xfId="2" applyFont="1" applyFill="1" applyBorder="1" applyAlignment="1">
      <alignment wrapText="1" shrinkToFit="1"/>
    </xf>
    <xf numFmtId="0" fontId="15" fillId="0" borderId="14" xfId="2" applyFont="1" applyFill="1" applyBorder="1" applyAlignment="1">
      <alignment horizontal="center" wrapText="1" shrinkToFit="1"/>
    </xf>
    <xf numFmtId="0" fontId="11" fillId="0" borderId="14" xfId="2" applyFont="1" applyFill="1" applyBorder="1" applyAlignment="1">
      <alignment horizontal="center" wrapText="1" shrinkToFit="1"/>
    </xf>
    <xf numFmtId="49" fontId="15" fillId="0" borderId="14" xfId="2" applyNumberFormat="1" applyFont="1" applyFill="1" applyBorder="1" applyAlignment="1">
      <alignment horizontal="center" wrapText="1" shrinkToFit="1"/>
    </xf>
    <xf numFmtId="164" fontId="15" fillId="0" borderId="15" xfId="2" applyNumberFormat="1" applyFont="1" applyFill="1" applyBorder="1" applyAlignment="1">
      <alignment horizontal="center" wrapText="1" shrinkToFit="1"/>
    </xf>
    <xf numFmtId="49" fontId="11" fillId="0" borderId="14" xfId="2" applyNumberFormat="1" applyFont="1" applyFill="1" applyBorder="1" applyAlignment="1">
      <alignment horizontal="center" wrapText="1" shrinkToFit="1"/>
    </xf>
    <xf numFmtId="164" fontId="11" fillId="0" borderId="15" xfId="2" applyNumberFormat="1" applyFont="1" applyFill="1" applyBorder="1" applyAlignment="1">
      <alignment horizontal="center" wrapText="1" shrinkToFit="1"/>
    </xf>
    <xf numFmtId="0" fontId="8" fillId="0" borderId="13" xfId="2" applyFont="1" applyFill="1" applyBorder="1" applyAlignment="1">
      <alignment wrapText="1" shrinkToFit="1"/>
    </xf>
    <xf numFmtId="0" fontId="15" fillId="0" borderId="16" xfId="2" applyFont="1" applyFill="1" applyBorder="1" applyAlignment="1">
      <alignment horizontal="left" wrapText="1"/>
    </xf>
    <xf numFmtId="0" fontId="2" fillId="0" borderId="14" xfId="2" applyFont="1" applyFill="1" applyBorder="1" applyAlignment="1">
      <alignment horizontal="center" wrapText="1" shrinkToFit="1"/>
    </xf>
    <xf numFmtId="0" fontId="6" fillId="0" borderId="14" xfId="2" applyFont="1" applyFill="1" applyBorder="1" applyAlignment="1">
      <alignment horizontal="center" wrapText="1" shrinkToFit="1"/>
    </xf>
    <xf numFmtId="0" fontId="4" fillId="0" borderId="14" xfId="2" applyFont="1" applyFill="1" applyBorder="1" applyAlignment="1">
      <alignment horizontal="center" wrapText="1" shrinkToFit="1"/>
    </xf>
    <xf numFmtId="49" fontId="32" fillId="0" borderId="14" xfId="2" applyNumberFormat="1" applyFont="1" applyFill="1" applyBorder="1" applyAlignment="1">
      <alignment horizontal="center"/>
    </xf>
    <xf numFmtId="164" fontId="4" fillId="0" borderId="15" xfId="2" applyNumberFormat="1" applyFont="1" applyFill="1" applyBorder="1" applyAlignment="1">
      <alignment horizontal="center"/>
    </xf>
    <xf numFmtId="164" fontId="29" fillId="0" borderId="15" xfId="2" applyNumberFormat="1" applyFont="1" applyFill="1" applyBorder="1" applyAlignment="1">
      <alignment horizontal="center"/>
    </xf>
    <xf numFmtId="0" fontId="6" fillId="0" borderId="13" xfId="2" applyFont="1" applyFill="1" applyBorder="1" applyAlignment="1">
      <alignment wrapText="1"/>
    </xf>
    <xf numFmtId="164" fontId="6" fillId="0" borderId="15" xfId="2" applyNumberFormat="1" applyFont="1" applyFill="1" applyBorder="1" applyAlignment="1">
      <alignment horizontal="center" wrapText="1"/>
    </xf>
    <xf numFmtId="0" fontId="14" fillId="0" borderId="13" xfId="2" applyFont="1" applyFill="1" applyBorder="1" applyAlignment="1">
      <alignment wrapText="1"/>
    </xf>
    <xf numFmtId="0" fontId="13" fillId="0" borderId="13" xfId="2" applyFont="1" applyFill="1" applyBorder="1" applyAlignment="1">
      <alignment horizontal="left" wrapText="1"/>
    </xf>
    <xf numFmtId="0" fontId="11" fillId="0" borderId="13" xfId="2" applyFont="1" applyFill="1" applyBorder="1" applyAlignment="1">
      <alignment wrapText="1"/>
    </xf>
    <xf numFmtId="49" fontId="33" fillId="0" borderId="14" xfId="2" applyNumberFormat="1" applyFont="1" applyFill="1" applyBorder="1" applyAlignment="1">
      <alignment horizontal="center"/>
    </xf>
    <xf numFmtId="0" fontId="29" fillId="0" borderId="14" xfId="2" applyFont="1" applyFill="1" applyBorder="1" applyAlignment="1">
      <alignment horizontal="center" wrapText="1" shrinkToFit="1"/>
    </xf>
    <xf numFmtId="0" fontId="11" fillId="0" borderId="13" xfId="2" applyFont="1" applyFill="1" applyBorder="1" applyAlignment="1">
      <alignment horizontal="left" wrapText="1" shrinkToFit="1"/>
    </xf>
    <xf numFmtId="0" fontId="6" fillId="0" borderId="17" xfId="2" applyFont="1" applyFill="1" applyBorder="1" applyAlignment="1">
      <alignment horizontal="left" wrapText="1"/>
    </xf>
    <xf numFmtId="0" fontId="6" fillId="0" borderId="18" xfId="2" applyFont="1" applyFill="1" applyBorder="1" applyAlignment="1">
      <alignment horizontal="center" wrapText="1" shrinkToFit="1"/>
    </xf>
    <xf numFmtId="49" fontId="6" fillId="0" borderId="18" xfId="2" applyNumberFormat="1" applyFont="1" applyFill="1" applyBorder="1" applyAlignment="1">
      <alignment horizontal="center"/>
    </xf>
    <xf numFmtId="0" fontId="15" fillId="0" borderId="17" xfId="2" applyFont="1" applyFill="1" applyBorder="1" applyAlignment="1">
      <alignment horizontal="left" wrapText="1"/>
    </xf>
    <xf numFmtId="49" fontId="15" fillId="0" borderId="18" xfId="2" applyNumberFormat="1" applyFont="1" applyFill="1" applyBorder="1" applyAlignment="1">
      <alignment horizontal="center"/>
    </xf>
    <xf numFmtId="49" fontId="15" fillId="0" borderId="18" xfId="2" applyNumberFormat="1" applyFont="1" applyFill="1" applyBorder="1" applyAlignment="1">
      <alignment horizontal="center" wrapText="1"/>
    </xf>
    <xf numFmtId="0" fontId="11" fillId="0" borderId="17" xfId="2" applyFont="1" applyFill="1" applyBorder="1" applyAlignment="1">
      <alignment horizontal="left" wrapText="1"/>
    </xf>
    <xf numFmtId="0" fontId="11" fillId="0" borderId="19" xfId="2" applyFont="1" applyFill="1" applyBorder="1" applyAlignment="1">
      <alignment horizontal="center" wrapText="1" shrinkToFit="1"/>
    </xf>
    <xf numFmtId="49" fontId="11" fillId="0" borderId="18" xfId="2" applyNumberFormat="1" applyFont="1" applyFill="1" applyBorder="1" applyAlignment="1">
      <alignment horizontal="center"/>
    </xf>
    <xf numFmtId="49" fontId="11" fillId="0" borderId="18" xfId="2" applyNumberFormat="1" applyFont="1" applyFill="1" applyBorder="1" applyAlignment="1">
      <alignment horizontal="center" wrapText="1"/>
    </xf>
    <xf numFmtId="164" fontId="11" fillId="0" borderId="20" xfId="2" applyNumberFormat="1" applyFont="1" applyFill="1" applyBorder="1" applyAlignment="1">
      <alignment horizontal="center"/>
    </xf>
    <xf numFmtId="0" fontId="15" fillId="0" borderId="21" xfId="2" applyFont="1" applyFill="1" applyBorder="1" applyAlignment="1">
      <alignment horizontal="center" wrapText="1" shrinkToFit="1"/>
    </xf>
    <xf numFmtId="49" fontId="11" fillId="0" borderId="11" xfId="2" applyNumberFormat="1" applyFont="1" applyFill="1" applyBorder="1" applyAlignment="1">
      <alignment horizontal="center"/>
    </xf>
    <xf numFmtId="164" fontId="15" fillId="0" borderId="20" xfId="2" applyNumberFormat="1" applyFont="1" applyFill="1" applyBorder="1" applyAlignment="1">
      <alignment horizontal="center"/>
    </xf>
    <xf numFmtId="49" fontId="15" fillId="0" borderId="11" xfId="2" applyNumberFormat="1" applyFont="1" applyFill="1" applyBorder="1" applyAlignment="1">
      <alignment horizontal="center"/>
    </xf>
    <xf numFmtId="49" fontId="15" fillId="0" borderId="21" xfId="2" applyNumberFormat="1" applyFont="1" applyFill="1" applyBorder="1" applyAlignment="1">
      <alignment horizontal="center"/>
    </xf>
    <xf numFmtId="49" fontId="15" fillId="0" borderId="22" xfId="2" applyNumberFormat="1" applyFont="1" applyFill="1" applyBorder="1" applyAlignment="1">
      <alignment horizontal="center" wrapText="1"/>
    </xf>
    <xf numFmtId="164" fontId="6" fillId="0" borderId="1" xfId="2" applyNumberFormat="1" applyFont="1" applyFill="1" applyBorder="1" applyAlignment="1">
      <alignment horizontal="center"/>
    </xf>
    <xf numFmtId="164" fontId="35" fillId="0" borderId="0" xfId="2" applyNumberFormat="1" applyFont="1" applyFill="1"/>
    <xf numFmtId="0" fontId="15" fillId="0" borderId="0" xfId="2" applyFont="1" applyFill="1" applyBorder="1" applyAlignment="1">
      <alignment horizontal="center" wrapText="1" shrinkToFit="1"/>
    </xf>
    <xf numFmtId="164" fontId="15" fillId="0" borderId="23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left" wrapText="1"/>
    </xf>
    <xf numFmtId="0" fontId="15" fillId="0" borderId="22" xfId="2" applyFont="1" applyFill="1" applyBorder="1" applyAlignment="1">
      <alignment horizontal="center" wrapText="1" shrinkToFit="1"/>
    </xf>
    <xf numFmtId="0" fontId="6" fillId="0" borderId="24" xfId="2" applyFont="1" applyFill="1" applyBorder="1" applyAlignment="1">
      <alignment horizontal="center" wrapText="1" shrinkToFit="1"/>
    </xf>
    <xf numFmtId="49" fontId="15" fillId="0" borderId="24" xfId="2" applyNumberFormat="1" applyFont="1" applyFill="1" applyBorder="1" applyAlignment="1">
      <alignment horizontal="center"/>
    </xf>
    <xf numFmtId="49" fontId="6" fillId="0" borderId="24" xfId="2" applyNumberFormat="1" applyFont="1" applyFill="1" applyBorder="1" applyAlignment="1">
      <alignment horizontal="center"/>
    </xf>
    <xf numFmtId="49" fontId="6" fillId="0" borderId="18" xfId="2" applyNumberFormat="1" applyFont="1" applyFill="1" applyBorder="1" applyAlignment="1">
      <alignment horizontal="center" wrapText="1"/>
    </xf>
    <xf numFmtId="49" fontId="15" fillId="0" borderId="21" xfId="2" applyNumberFormat="1" applyFont="1" applyFill="1" applyBorder="1" applyAlignment="1">
      <alignment horizontal="center" wrapText="1"/>
    </xf>
    <xf numFmtId="164" fontId="6" fillId="0" borderId="25" xfId="2" applyNumberFormat="1" applyFont="1" applyFill="1" applyBorder="1" applyAlignment="1">
      <alignment horizontal="center"/>
    </xf>
    <xf numFmtId="49" fontId="15" fillId="0" borderId="24" xfId="2" applyNumberFormat="1" applyFont="1" applyFill="1" applyBorder="1" applyAlignment="1">
      <alignment horizontal="center" wrapText="1"/>
    </xf>
    <xf numFmtId="49" fontId="11" fillId="0" borderId="21" xfId="2" applyNumberFormat="1" applyFont="1" applyFill="1" applyBorder="1" applyAlignment="1">
      <alignment horizontal="center" wrapText="1"/>
    </xf>
    <xf numFmtId="164" fontId="11" fillId="0" borderId="26" xfId="2" applyNumberFormat="1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wrapText="1" shrinkToFit="1"/>
    </xf>
    <xf numFmtId="4" fontId="13" fillId="0" borderId="1" xfId="2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right"/>
    </xf>
    <xf numFmtId="0" fontId="12" fillId="0" borderId="0" xfId="2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left"/>
    </xf>
    <xf numFmtId="0" fontId="1" fillId="0" borderId="8" xfId="2" applyFill="1" applyBorder="1" applyAlignment="1"/>
    <xf numFmtId="0" fontId="1" fillId="0" borderId="4" xfId="2" applyFill="1" applyBorder="1" applyAlignment="1"/>
    <xf numFmtId="0" fontId="11" fillId="0" borderId="0" xfId="2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5" fillId="0" borderId="0" xfId="2" applyFont="1" applyFill="1" applyAlignment="1">
      <alignment horizontal="center" wrapText="1" shrinkToFit="1"/>
    </xf>
    <xf numFmtId="0" fontId="29" fillId="0" borderId="0" xfId="2" applyFont="1" applyFill="1" applyBorder="1" applyAlignment="1">
      <alignment horizontal="center" wrapText="1" shrinkToFit="1"/>
    </xf>
    <xf numFmtId="0" fontId="29" fillId="0" borderId="6" xfId="2" applyFont="1" applyFill="1" applyBorder="1" applyAlignment="1">
      <alignment horizontal="center" vertical="center" wrapText="1" shrinkToFit="1"/>
    </xf>
    <xf numFmtId="0" fontId="29" fillId="0" borderId="9" xfId="2" applyFont="1" applyFill="1" applyBorder="1" applyAlignment="1">
      <alignment horizontal="center" vertical="center" wrapText="1" shrinkToFit="1"/>
    </xf>
    <xf numFmtId="0" fontId="29" fillId="0" borderId="5" xfId="2" applyFont="1" applyFill="1" applyBorder="1" applyAlignment="1">
      <alignment horizontal="center" vertical="center"/>
    </xf>
    <xf numFmtId="0" fontId="1" fillId="0" borderId="8" xfId="2" applyFill="1" applyBorder="1"/>
    <xf numFmtId="0" fontId="1" fillId="0" borderId="4" xfId="2" applyFill="1" applyBorder="1"/>
    <xf numFmtId="164" fontId="29" fillId="0" borderId="6" xfId="2" applyNumberFormat="1" applyFont="1" applyFill="1" applyBorder="1" applyAlignment="1">
      <alignment horizontal="center" vertical="center" wrapText="1"/>
    </xf>
    <xf numFmtId="164" fontId="1" fillId="0" borderId="9" xfId="2" applyNumberFormat="1" applyFill="1" applyBorder="1"/>
  </cellXfs>
  <cellStyles count="3">
    <cellStyle name="Обычный" xfId="0" builtinId="0"/>
    <cellStyle name="Обычный 2" xfId="2"/>
    <cellStyle name="Обычный 3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20"/>
  <sheetViews>
    <sheetView tabSelected="1" zoomScale="120" zoomScaleNormal="120" workbookViewId="0">
      <selection activeCell="A3" sqref="A3:F3"/>
    </sheetView>
  </sheetViews>
  <sheetFormatPr defaultRowHeight="12.75" x14ac:dyDescent="0.2"/>
  <cols>
    <col min="1" max="1" width="50.85546875" style="1" customWidth="1"/>
    <col min="2" max="3" width="6.7109375" style="92" customWidth="1"/>
    <col min="4" max="4" width="12.85546875" style="92" customWidth="1"/>
    <col min="5" max="5" width="6" style="92" customWidth="1"/>
    <col min="6" max="6" width="14.140625" style="94" customWidth="1"/>
    <col min="7" max="7" width="14.140625" style="94" hidden="1" customWidth="1"/>
    <col min="8" max="9" width="9.140625" style="1" customWidth="1"/>
    <col min="10" max="248" width="9.140625" style="1"/>
    <col min="249" max="249" width="50.85546875" style="1" customWidth="1"/>
    <col min="250" max="251" width="6.7109375" style="1" customWidth="1"/>
    <col min="252" max="252" width="12.85546875" style="1" customWidth="1"/>
    <col min="253" max="253" width="6" style="1" customWidth="1"/>
    <col min="254" max="255" width="14.140625" style="1" customWidth="1"/>
    <col min="256" max="256" width="9.140625" style="1"/>
    <col min="257" max="257" width="50.85546875" style="1" customWidth="1"/>
    <col min="258" max="259" width="6.7109375" style="1" customWidth="1"/>
    <col min="260" max="260" width="12.85546875" style="1" customWidth="1"/>
    <col min="261" max="261" width="6" style="1" customWidth="1"/>
    <col min="262" max="262" width="14.140625" style="1" customWidth="1"/>
    <col min="263" max="263" width="0" style="1" hidden="1" customWidth="1"/>
    <col min="264" max="265" width="9.140625" style="1" customWidth="1"/>
    <col min="266" max="504" width="9.140625" style="1"/>
    <col min="505" max="505" width="50.85546875" style="1" customWidth="1"/>
    <col min="506" max="507" width="6.7109375" style="1" customWidth="1"/>
    <col min="508" max="508" width="12.85546875" style="1" customWidth="1"/>
    <col min="509" max="509" width="6" style="1" customWidth="1"/>
    <col min="510" max="511" width="14.140625" style="1" customWidth="1"/>
    <col min="512" max="512" width="9.140625" style="1"/>
    <col min="513" max="513" width="50.85546875" style="1" customWidth="1"/>
    <col min="514" max="515" width="6.7109375" style="1" customWidth="1"/>
    <col min="516" max="516" width="12.85546875" style="1" customWidth="1"/>
    <col min="517" max="517" width="6" style="1" customWidth="1"/>
    <col min="518" max="518" width="14.140625" style="1" customWidth="1"/>
    <col min="519" max="519" width="0" style="1" hidden="1" customWidth="1"/>
    <col min="520" max="521" width="9.140625" style="1" customWidth="1"/>
    <col min="522" max="760" width="9.140625" style="1"/>
    <col min="761" max="761" width="50.85546875" style="1" customWidth="1"/>
    <col min="762" max="763" width="6.7109375" style="1" customWidth="1"/>
    <col min="764" max="764" width="12.85546875" style="1" customWidth="1"/>
    <col min="765" max="765" width="6" style="1" customWidth="1"/>
    <col min="766" max="767" width="14.140625" style="1" customWidth="1"/>
    <col min="768" max="768" width="9.140625" style="1"/>
    <col min="769" max="769" width="50.85546875" style="1" customWidth="1"/>
    <col min="770" max="771" width="6.7109375" style="1" customWidth="1"/>
    <col min="772" max="772" width="12.85546875" style="1" customWidth="1"/>
    <col min="773" max="773" width="6" style="1" customWidth="1"/>
    <col min="774" max="774" width="14.140625" style="1" customWidth="1"/>
    <col min="775" max="775" width="0" style="1" hidden="1" customWidth="1"/>
    <col min="776" max="777" width="9.140625" style="1" customWidth="1"/>
    <col min="778" max="1016" width="9.140625" style="1"/>
    <col min="1017" max="1017" width="50.85546875" style="1" customWidth="1"/>
    <col min="1018" max="1019" width="6.7109375" style="1" customWidth="1"/>
    <col min="1020" max="1020" width="12.85546875" style="1" customWidth="1"/>
    <col min="1021" max="1021" width="6" style="1" customWidth="1"/>
    <col min="1022" max="1023" width="14.140625" style="1" customWidth="1"/>
    <col min="1024" max="1024" width="9.140625" style="1"/>
    <col min="1025" max="1025" width="50.85546875" style="1" customWidth="1"/>
    <col min="1026" max="1027" width="6.7109375" style="1" customWidth="1"/>
    <col min="1028" max="1028" width="12.85546875" style="1" customWidth="1"/>
    <col min="1029" max="1029" width="6" style="1" customWidth="1"/>
    <col min="1030" max="1030" width="14.140625" style="1" customWidth="1"/>
    <col min="1031" max="1031" width="0" style="1" hidden="1" customWidth="1"/>
    <col min="1032" max="1033" width="9.140625" style="1" customWidth="1"/>
    <col min="1034" max="1272" width="9.140625" style="1"/>
    <col min="1273" max="1273" width="50.85546875" style="1" customWidth="1"/>
    <col min="1274" max="1275" width="6.7109375" style="1" customWidth="1"/>
    <col min="1276" max="1276" width="12.85546875" style="1" customWidth="1"/>
    <col min="1277" max="1277" width="6" style="1" customWidth="1"/>
    <col min="1278" max="1279" width="14.140625" style="1" customWidth="1"/>
    <col min="1280" max="1280" width="9.140625" style="1"/>
    <col min="1281" max="1281" width="50.85546875" style="1" customWidth="1"/>
    <col min="1282" max="1283" width="6.7109375" style="1" customWidth="1"/>
    <col min="1284" max="1284" width="12.85546875" style="1" customWidth="1"/>
    <col min="1285" max="1285" width="6" style="1" customWidth="1"/>
    <col min="1286" max="1286" width="14.140625" style="1" customWidth="1"/>
    <col min="1287" max="1287" width="0" style="1" hidden="1" customWidth="1"/>
    <col min="1288" max="1289" width="9.140625" style="1" customWidth="1"/>
    <col min="1290" max="1528" width="9.140625" style="1"/>
    <col min="1529" max="1529" width="50.85546875" style="1" customWidth="1"/>
    <col min="1530" max="1531" width="6.7109375" style="1" customWidth="1"/>
    <col min="1532" max="1532" width="12.85546875" style="1" customWidth="1"/>
    <col min="1533" max="1533" width="6" style="1" customWidth="1"/>
    <col min="1534" max="1535" width="14.140625" style="1" customWidth="1"/>
    <col min="1536" max="1536" width="9.140625" style="1"/>
    <col min="1537" max="1537" width="50.85546875" style="1" customWidth="1"/>
    <col min="1538" max="1539" width="6.7109375" style="1" customWidth="1"/>
    <col min="1540" max="1540" width="12.85546875" style="1" customWidth="1"/>
    <col min="1541" max="1541" width="6" style="1" customWidth="1"/>
    <col min="1542" max="1542" width="14.140625" style="1" customWidth="1"/>
    <col min="1543" max="1543" width="0" style="1" hidden="1" customWidth="1"/>
    <col min="1544" max="1545" width="9.140625" style="1" customWidth="1"/>
    <col min="1546" max="1784" width="9.140625" style="1"/>
    <col min="1785" max="1785" width="50.85546875" style="1" customWidth="1"/>
    <col min="1786" max="1787" width="6.7109375" style="1" customWidth="1"/>
    <col min="1788" max="1788" width="12.85546875" style="1" customWidth="1"/>
    <col min="1789" max="1789" width="6" style="1" customWidth="1"/>
    <col min="1790" max="1791" width="14.140625" style="1" customWidth="1"/>
    <col min="1792" max="1792" width="9.140625" style="1"/>
    <col min="1793" max="1793" width="50.85546875" style="1" customWidth="1"/>
    <col min="1794" max="1795" width="6.7109375" style="1" customWidth="1"/>
    <col min="1796" max="1796" width="12.85546875" style="1" customWidth="1"/>
    <col min="1797" max="1797" width="6" style="1" customWidth="1"/>
    <col min="1798" max="1798" width="14.140625" style="1" customWidth="1"/>
    <col min="1799" max="1799" width="0" style="1" hidden="1" customWidth="1"/>
    <col min="1800" max="1801" width="9.140625" style="1" customWidth="1"/>
    <col min="1802" max="2040" width="9.140625" style="1"/>
    <col min="2041" max="2041" width="50.85546875" style="1" customWidth="1"/>
    <col min="2042" max="2043" width="6.7109375" style="1" customWidth="1"/>
    <col min="2044" max="2044" width="12.85546875" style="1" customWidth="1"/>
    <col min="2045" max="2045" width="6" style="1" customWidth="1"/>
    <col min="2046" max="2047" width="14.140625" style="1" customWidth="1"/>
    <col min="2048" max="2048" width="9.140625" style="1"/>
    <col min="2049" max="2049" width="50.85546875" style="1" customWidth="1"/>
    <col min="2050" max="2051" width="6.7109375" style="1" customWidth="1"/>
    <col min="2052" max="2052" width="12.85546875" style="1" customWidth="1"/>
    <col min="2053" max="2053" width="6" style="1" customWidth="1"/>
    <col min="2054" max="2054" width="14.140625" style="1" customWidth="1"/>
    <col min="2055" max="2055" width="0" style="1" hidden="1" customWidth="1"/>
    <col min="2056" max="2057" width="9.140625" style="1" customWidth="1"/>
    <col min="2058" max="2296" width="9.140625" style="1"/>
    <col min="2297" max="2297" width="50.85546875" style="1" customWidth="1"/>
    <col min="2298" max="2299" width="6.7109375" style="1" customWidth="1"/>
    <col min="2300" max="2300" width="12.85546875" style="1" customWidth="1"/>
    <col min="2301" max="2301" width="6" style="1" customWidth="1"/>
    <col min="2302" max="2303" width="14.140625" style="1" customWidth="1"/>
    <col min="2304" max="2304" width="9.140625" style="1"/>
    <col min="2305" max="2305" width="50.85546875" style="1" customWidth="1"/>
    <col min="2306" max="2307" width="6.7109375" style="1" customWidth="1"/>
    <col min="2308" max="2308" width="12.85546875" style="1" customWidth="1"/>
    <col min="2309" max="2309" width="6" style="1" customWidth="1"/>
    <col min="2310" max="2310" width="14.140625" style="1" customWidth="1"/>
    <col min="2311" max="2311" width="0" style="1" hidden="1" customWidth="1"/>
    <col min="2312" max="2313" width="9.140625" style="1" customWidth="1"/>
    <col min="2314" max="2552" width="9.140625" style="1"/>
    <col min="2553" max="2553" width="50.85546875" style="1" customWidth="1"/>
    <col min="2554" max="2555" width="6.7109375" style="1" customWidth="1"/>
    <col min="2556" max="2556" width="12.85546875" style="1" customWidth="1"/>
    <col min="2557" max="2557" width="6" style="1" customWidth="1"/>
    <col min="2558" max="2559" width="14.140625" style="1" customWidth="1"/>
    <col min="2560" max="2560" width="9.140625" style="1"/>
    <col min="2561" max="2561" width="50.85546875" style="1" customWidth="1"/>
    <col min="2562" max="2563" width="6.7109375" style="1" customWidth="1"/>
    <col min="2564" max="2564" width="12.85546875" style="1" customWidth="1"/>
    <col min="2565" max="2565" width="6" style="1" customWidth="1"/>
    <col min="2566" max="2566" width="14.140625" style="1" customWidth="1"/>
    <col min="2567" max="2567" width="0" style="1" hidden="1" customWidth="1"/>
    <col min="2568" max="2569" width="9.140625" style="1" customWidth="1"/>
    <col min="2570" max="2808" width="9.140625" style="1"/>
    <col min="2809" max="2809" width="50.85546875" style="1" customWidth="1"/>
    <col min="2810" max="2811" width="6.7109375" style="1" customWidth="1"/>
    <col min="2812" max="2812" width="12.85546875" style="1" customWidth="1"/>
    <col min="2813" max="2813" width="6" style="1" customWidth="1"/>
    <col min="2814" max="2815" width="14.140625" style="1" customWidth="1"/>
    <col min="2816" max="2816" width="9.140625" style="1"/>
    <col min="2817" max="2817" width="50.85546875" style="1" customWidth="1"/>
    <col min="2818" max="2819" width="6.7109375" style="1" customWidth="1"/>
    <col min="2820" max="2820" width="12.85546875" style="1" customWidth="1"/>
    <col min="2821" max="2821" width="6" style="1" customWidth="1"/>
    <col min="2822" max="2822" width="14.140625" style="1" customWidth="1"/>
    <col min="2823" max="2823" width="0" style="1" hidden="1" customWidth="1"/>
    <col min="2824" max="2825" width="9.140625" style="1" customWidth="1"/>
    <col min="2826" max="3064" width="9.140625" style="1"/>
    <col min="3065" max="3065" width="50.85546875" style="1" customWidth="1"/>
    <col min="3066" max="3067" width="6.7109375" style="1" customWidth="1"/>
    <col min="3068" max="3068" width="12.85546875" style="1" customWidth="1"/>
    <col min="3069" max="3069" width="6" style="1" customWidth="1"/>
    <col min="3070" max="3071" width="14.140625" style="1" customWidth="1"/>
    <col min="3072" max="3072" width="9.140625" style="1"/>
    <col min="3073" max="3073" width="50.85546875" style="1" customWidth="1"/>
    <col min="3074" max="3075" width="6.7109375" style="1" customWidth="1"/>
    <col min="3076" max="3076" width="12.85546875" style="1" customWidth="1"/>
    <col min="3077" max="3077" width="6" style="1" customWidth="1"/>
    <col min="3078" max="3078" width="14.140625" style="1" customWidth="1"/>
    <col min="3079" max="3079" width="0" style="1" hidden="1" customWidth="1"/>
    <col min="3080" max="3081" width="9.140625" style="1" customWidth="1"/>
    <col min="3082" max="3320" width="9.140625" style="1"/>
    <col min="3321" max="3321" width="50.85546875" style="1" customWidth="1"/>
    <col min="3322" max="3323" width="6.7109375" style="1" customWidth="1"/>
    <col min="3324" max="3324" width="12.85546875" style="1" customWidth="1"/>
    <col min="3325" max="3325" width="6" style="1" customWidth="1"/>
    <col min="3326" max="3327" width="14.140625" style="1" customWidth="1"/>
    <col min="3328" max="3328" width="9.140625" style="1"/>
    <col min="3329" max="3329" width="50.85546875" style="1" customWidth="1"/>
    <col min="3330" max="3331" width="6.7109375" style="1" customWidth="1"/>
    <col min="3332" max="3332" width="12.85546875" style="1" customWidth="1"/>
    <col min="3333" max="3333" width="6" style="1" customWidth="1"/>
    <col min="3334" max="3334" width="14.140625" style="1" customWidth="1"/>
    <col min="3335" max="3335" width="0" style="1" hidden="1" customWidth="1"/>
    <col min="3336" max="3337" width="9.140625" style="1" customWidth="1"/>
    <col min="3338" max="3576" width="9.140625" style="1"/>
    <col min="3577" max="3577" width="50.85546875" style="1" customWidth="1"/>
    <col min="3578" max="3579" width="6.7109375" style="1" customWidth="1"/>
    <col min="3580" max="3580" width="12.85546875" style="1" customWidth="1"/>
    <col min="3581" max="3581" width="6" style="1" customWidth="1"/>
    <col min="3582" max="3583" width="14.140625" style="1" customWidth="1"/>
    <col min="3584" max="3584" width="9.140625" style="1"/>
    <col min="3585" max="3585" width="50.85546875" style="1" customWidth="1"/>
    <col min="3586" max="3587" width="6.7109375" style="1" customWidth="1"/>
    <col min="3588" max="3588" width="12.85546875" style="1" customWidth="1"/>
    <col min="3589" max="3589" width="6" style="1" customWidth="1"/>
    <col min="3590" max="3590" width="14.140625" style="1" customWidth="1"/>
    <col min="3591" max="3591" width="0" style="1" hidden="1" customWidth="1"/>
    <col min="3592" max="3593" width="9.140625" style="1" customWidth="1"/>
    <col min="3594" max="3832" width="9.140625" style="1"/>
    <col min="3833" max="3833" width="50.85546875" style="1" customWidth="1"/>
    <col min="3834" max="3835" width="6.7109375" style="1" customWidth="1"/>
    <col min="3836" max="3836" width="12.85546875" style="1" customWidth="1"/>
    <col min="3837" max="3837" width="6" style="1" customWidth="1"/>
    <col min="3838" max="3839" width="14.140625" style="1" customWidth="1"/>
    <col min="3840" max="3840" width="9.140625" style="1"/>
    <col min="3841" max="3841" width="50.85546875" style="1" customWidth="1"/>
    <col min="3842" max="3843" width="6.7109375" style="1" customWidth="1"/>
    <col min="3844" max="3844" width="12.85546875" style="1" customWidth="1"/>
    <col min="3845" max="3845" width="6" style="1" customWidth="1"/>
    <col min="3846" max="3846" width="14.140625" style="1" customWidth="1"/>
    <col min="3847" max="3847" width="0" style="1" hidden="1" customWidth="1"/>
    <col min="3848" max="3849" width="9.140625" style="1" customWidth="1"/>
    <col min="3850" max="4088" width="9.140625" style="1"/>
    <col min="4089" max="4089" width="50.85546875" style="1" customWidth="1"/>
    <col min="4090" max="4091" width="6.7109375" style="1" customWidth="1"/>
    <col min="4092" max="4092" width="12.85546875" style="1" customWidth="1"/>
    <col min="4093" max="4093" width="6" style="1" customWidth="1"/>
    <col min="4094" max="4095" width="14.140625" style="1" customWidth="1"/>
    <col min="4096" max="4096" width="9.140625" style="1"/>
    <col min="4097" max="4097" width="50.85546875" style="1" customWidth="1"/>
    <col min="4098" max="4099" width="6.7109375" style="1" customWidth="1"/>
    <col min="4100" max="4100" width="12.85546875" style="1" customWidth="1"/>
    <col min="4101" max="4101" width="6" style="1" customWidth="1"/>
    <col min="4102" max="4102" width="14.140625" style="1" customWidth="1"/>
    <col min="4103" max="4103" width="0" style="1" hidden="1" customWidth="1"/>
    <col min="4104" max="4105" width="9.140625" style="1" customWidth="1"/>
    <col min="4106" max="4344" width="9.140625" style="1"/>
    <col min="4345" max="4345" width="50.85546875" style="1" customWidth="1"/>
    <col min="4346" max="4347" width="6.7109375" style="1" customWidth="1"/>
    <col min="4348" max="4348" width="12.85546875" style="1" customWidth="1"/>
    <col min="4349" max="4349" width="6" style="1" customWidth="1"/>
    <col min="4350" max="4351" width="14.140625" style="1" customWidth="1"/>
    <col min="4352" max="4352" width="9.140625" style="1"/>
    <col min="4353" max="4353" width="50.85546875" style="1" customWidth="1"/>
    <col min="4354" max="4355" width="6.7109375" style="1" customWidth="1"/>
    <col min="4356" max="4356" width="12.85546875" style="1" customWidth="1"/>
    <col min="4357" max="4357" width="6" style="1" customWidth="1"/>
    <col min="4358" max="4358" width="14.140625" style="1" customWidth="1"/>
    <col min="4359" max="4359" width="0" style="1" hidden="1" customWidth="1"/>
    <col min="4360" max="4361" width="9.140625" style="1" customWidth="1"/>
    <col min="4362" max="4600" width="9.140625" style="1"/>
    <col min="4601" max="4601" width="50.85546875" style="1" customWidth="1"/>
    <col min="4602" max="4603" width="6.7109375" style="1" customWidth="1"/>
    <col min="4604" max="4604" width="12.85546875" style="1" customWidth="1"/>
    <col min="4605" max="4605" width="6" style="1" customWidth="1"/>
    <col min="4606" max="4607" width="14.140625" style="1" customWidth="1"/>
    <col min="4608" max="4608" width="9.140625" style="1"/>
    <col min="4609" max="4609" width="50.85546875" style="1" customWidth="1"/>
    <col min="4610" max="4611" width="6.7109375" style="1" customWidth="1"/>
    <col min="4612" max="4612" width="12.85546875" style="1" customWidth="1"/>
    <col min="4613" max="4613" width="6" style="1" customWidth="1"/>
    <col min="4614" max="4614" width="14.140625" style="1" customWidth="1"/>
    <col min="4615" max="4615" width="0" style="1" hidden="1" customWidth="1"/>
    <col min="4616" max="4617" width="9.140625" style="1" customWidth="1"/>
    <col min="4618" max="4856" width="9.140625" style="1"/>
    <col min="4857" max="4857" width="50.85546875" style="1" customWidth="1"/>
    <col min="4858" max="4859" width="6.7109375" style="1" customWidth="1"/>
    <col min="4860" max="4860" width="12.85546875" style="1" customWidth="1"/>
    <col min="4861" max="4861" width="6" style="1" customWidth="1"/>
    <col min="4862" max="4863" width="14.140625" style="1" customWidth="1"/>
    <col min="4864" max="4864" width="9.140625" style="1"/>
    <col min="4865" max="4865" width="50.85546875" style="1" customWidth="1"/>
    <col min="4866" max="4867" width="6.7109375" style="1" customWidth="1"/>
    <col min="4868" max="4868" width="12.85546875" style="1" customWidth="1"/>
    <col min="4869" max="4869" width="6" style="1" customWidth="1"/>
    <col min="4870" max="4870" width="14.140625" style="1" customWidth="1"/>
    <col min="4871" max="4871" width="0" style="1" hidden="1" customWidth="1"/>
    <col min="4872" max="4873" width="9.140625" style="1" customWidth="1"/>
    <col min="4874" max="5112" width="9.140625" style="1"/>
    <col min="5113" max="5113" width="50.85546875" style="1" customWidth="1"/>
    <col min="5114" max="5115" width="6.7109375" style="1" customWidth="1"/>
    <col min="5116" max="5116" width="12.85546875" style="1" customWidth="1"/>
    <col min="5117" max="5117" width="6" style="1" customWidth="1"/>
    <col min="5118" max="5119" width="14.140625" style="1" customWidth="1"/>
    <col min="5120" max="5120" width="9.140625" style="1"/>
    <col min="5121" max="5121" width="50.85546875" style="1" customWidth="1"/>
    <col min="5122" max="5123" width="6.7109375" style="1" customWidth="1"/>
    <col min="5124" max="5124" width="12.85546875" style="1" customWidth="1"/>
    <col min="5125" max="5125" width="6" style="1" customWidth="1"/>
    <col min="5126" max="5126" width="14.140625" style="1" customWidth="1"/>
    <col min="5127" max="5127" width="0" style="1" hidden="1" customWidth="1"/>
    <col min="5128" max="5129" width="9.140625" style="1" customWidth="1"/>
    <col min="5130" max="5368" width="9.140625" style="1"/>
    <col min="5369" max="5369" width="50.85546875" style="1" customWidth="1"/>
    <col min="5370" max="5371" width="6.7109375" style="1" customWidth="1"/>
    <col min="5372" max="5372" width="12.85546875" style="1" customWidth="1"/>
    <col min="5373" max="5373" width="6" style="1" customWidth="1"/>
    <col min="5374" max="5375" width="14.140625" style="1" customWidth="1"/>
    <col min="5376" max="5376" width="9.140625" style="1"/>
    <col min="5377" max="5377" width="50.85546875" style="1" customWidth="1"/>
    <col min="5378" max="5379" width="6.7109375" style="1" customWidth="1"/>
    <col min="5380" max="5380" width="12.85546875" style="1" customWidth="1"/>
    <col min="5381" max="5381" width="6" style="1" customWidth="1"/>
    <col min="5382" max="5382" width="14.140625" style="1" customWidth="1"/>
    <col min="5383" max="5383" width="0" style="1" hidden="1" customWidth="1"/>
    <col min="5384" max="5385" width="9.140625" style="1" customWidth="1"/>
    <col min="5386" max="5624" width="9.140625" style="1"/>
    <col min="5625" max="5625" width="50.85546875" style="1" customWidth="1"/>
    <col min="5626" max="5627" width="6.7109375" style="1" customWidth="1"/>
    <col min="5628" max="5628" width="12.85546875" style="1" customWidth="1"/>
    <col min="5629" max="5629" width="6" style="1" customWidth="1"/>
    <col min="5630" max="5631" width="14.140625" style="1" customWidth="1"/>
    <col min="5632" max="5632" width="9.140625" style="1"/>
    <col min="5633" max="5633" width="50.85546875" style="1" customWidth="1"/>
    <col min="5634" max="5635" width="6.7109375" style="1" customWidth="1"/>
    <col min="5636" max="5636" width="12.85546875" style="1" customWidth="1"/>
    <col min="5637" max="5637" width="6" style="1" customWidth="1"/>
    <col min="5638" max="5638" width="14.140625" style="1" customWidth="1"/>
    <col min="5639" max="5639" width="0" style="1" hidden="1" customWidth="1"/>
    <col min="5640" max="5641" width="9.140625" style="1" customWidth="1"/>
    <col min="5642" max="5880" width="9.140625" style="1"/>
    <col min="5881" max="5881" width="50.85546875" style="1" customWidth="1"/>
    <col min="5882" max="5883" width="6.7109375" style="1" customWidth="1"/>
    <col min="5884" max="5884" width="12.85546875" style="1" customWidth="1"/>
    <col min="5885" max="5885" width="6" style="1" customWidth="1"/>
    <col min="5886" max="5887" width="14.140625" style="1" customWidth="1"/>
    <col min="5888" max="5888" width="9.140625" style="1"/>
    <col min="5889" max="5889" width="50.85546875" style="1" customWidth="1"/>
    <col min="5890" max="5891" width="6.7109375" style="1" customWidth="1"/>
    <col min="5892" max="5892" width="12.85546875" style="1" customWidth="1"/>
    <col min="5893" max="5893" width="6" style="1" customWidth="1"/>
    <col min="5894" max="5894" width="14.140625" style="1" customWidth="1"/>
    <col min="5895" max="5895" width="0" style="1" hidden="1" customWidth="1"/>
    <col min="5896" max="5897" width="9.140625" style="1" customWidth="1"/>
    <col min="5898" max="6136" width="9.140625" style="1"/>
    <col min="6137" max="6137" width="50.85546875" style="1" customWidth="1"/>
    <col min="6138" max="6139" width="6.7109375" style="1" customWidth="1"/>
    <col min="6140" max="6140" width="12.85546875" style="1" customWidth="1"/>
    <col min="6141" max="6141" width="6" style="1" customWidth="1"/>
    <col min="6142" max="6143" width="14.140625" style="1" customWidth="1"/>
    <col min="6144" max="6144" width="9.140625" style="1"/>
    <col min="6145" max="6145" width="50.85546875" style="1" customWidth="1"/>
    <col min="6146" max="6147" width="6.7109375" style="1" customWidth="1"/>
    <col min="6148" max="6148" width="12.85546875" style="1" customWidth="1"/>
    <col min="6149" max="6149" width="6" style="1" customWidth="1"/>
    <col min="6150" max="6150" width="14.140625" style="1" customWidth="1"/>
    <col min="6151" max="6151" width="0" style="1" hidden="1" customWidth="1"/>
    <col min="6152" max="6153" width="9.140625" style="1" customWidth="1"/>
    <col min="6154" max="6392" width="9.140625" style="1"/>
    <col min="6393" max="6393" width="50.85546875" style="1" customWidth="1"/>
    <col min="6394" max="6395" width="6.7109375" style="1" customWidth="1"/>
    <col min="6396" max="6396" width="12.85546875" style="1" customWidth="1"/>
    <col min="6397" max="6397" width="6" style="1" customWidth="1"/>
    <col min="6398" max="6399" width="14.140625" style="1" customWidth="1"/>
    <col min="6400" max="6400" width="9.140625" style="1"/>
    <col min="6401" max="6401" width="50.85546875" style="1" customWidth="1"/>
    <col min="6402" max="6403" width="6.7109375" style="1" customWidth="1"/>
    <col min="6404" max="6404" width="12.85546875" style="1" customWidth="1"/>
    <col min="6405" max="6405" width="6" style="1" customWidth="1"/>
    <col min="6406" max="6406" width="14.140625" style="1" customWidth="1"/>
    <col min="6407" max="6407" width="0" style="1" hidden="1" customWidth="1"/>
    <col min="6408" max="6409" width="9.140625" style="1" customWidth="1"/>
    <col min="6410" max="6648" width="9.140625" style="1"/>
    <col min="6649" max="6649" width="50.85546875" style="1" customWidth="1"/>
    <col min="6650" max="6651" width="6.7109375" style="1" customWidth="1"/>
    <col min="6652" max="6652" width="12.85546875" style="1" customWidth="1"/>
    <col min="6653" max="6653" width="6" style="1" customWidth="1"/>
    <col min="6654" max="6655" width="14.140625" style="1" customWidth="1"/>
    <col min="6656" max="6656" width="9.140625" style="1"/>
    <col min="6657" max="6657" width="50.85546875" style="1" customWidth="1"/>
    <col min="6658" max="6659" width="6.7109375" style="1" customWidth="1"/>
    <col min="6660" max="6660" width="12.85546875" style="1" customWidth="1"/>
    <col min="6661" max="6661" width="6" style="1" customWidth="1"/>
    <col min="6662" max="6662" width="14.140625" style="1" customWidth="1"/>
    <col min="6663" max="6663" width="0" style="1" hidden="1" customWidth="1"/>
    <col min="6664" max="6665" width="9.140625" style="1" customWidth="1"/>
    <col min="6666" max="6904" width="9.140625" style="1"/>
    <col min="6905" max="6905" width="50.85546875" style="1" customWidth="1"/>
    <col min="6906" max="6907" width="6.7109375" style="1" customWidth="1"/>
    <col min="6908" max="6908" width="12.85546875" style="1" customWidth="1"/>
    <col min="6909" max="6909" width="6" style="1" customWidth="1"/>
    <col min="6910" max="6911" width="14.140625" style="1" customWidth="1"/>
    <col min="6912" max="6912" width="9.140625" style="1"/>
    <col min="6913" max="6913" width="50.85546875" style="1" customWidth="1"/>
    <col min="6914" max="6915" width="6.7109375" style="1" customWidth="1"/>
    <col min="6916" max="6916" width="12.85546875" style="1" customWidth="1"/>
    <col min="6917" max="6917" width="6" style="1" customWidth="1"/>
    <col min="6918" max="6918" width="14.140625" style="1" customWidth="1"/>
    <col min="6919" max="6919" width="0" style="1" hidden="1" customWidth="1"/>
    <col min="6920" max="6921" width="9.140625" style="1" customWidth="1"/>
    <col min="6922" max="7160" width="9.140625" style="1"/>
    <col min="7161" max="7161" width="50.85546875" style="1" customWidth="1"/>
    <col min="7162" max="7163" width="6.7109375" style="1" customWidth="1"/>
    <col min="7164" max="7164" width="12.85546875" style="1" customWidth="1"/>
    <col min="7165" max="7165" width="6" style="1" customWidth="1"/>
    <col min="7166" max="7167" width="14.140625" style="1" customWidth="1"/>
    <col min="7168" max="7168" width="9.140625" style="1"/>
    <col min="7169" max="7169" width="50.85546875" style="1" customWidth="1"/>
    <col min="7170" max="7171" width="6.7109375" style="1" customWidth="1"/>
    <col min="7172" max="7172" width="12.85546875" style="1" customWidth="1"/>
    <col min="7173" max="7173" width="6" style="1" customWidth="1"/>
    <col min="7174" max="7174" width="14.140625" style="1" customWidth="1"/>
    <col min="7175" max="7175" width="0" style="1" hidden="1" customWidth="1"/>
    <col min="7176" max="7177" width="9.140625" style="1" customWidth="1"/>
    <col min="7178" max="7416" width="9.140625" style="1"/>
    <col min="7417" max="7417" width="50.85546875" style="1" customWidth="1"/>
    <col min="7418" max="7419" width="6.7109375" style="1" customWidth="1"/>
    <col min="7420" max="7420" width="12.85546875" style="1" customWidth="1"/>
    <col min="7421" max="7421" width="6" style="1" customWidth="1"/>
    <col min="7422" max="7423" width="14.140625" style="1" customWidth="1"/>
    <col min="7424" max="7424" width="9.140625" style="1"/>
    <col min="7425" max="7425" width="50.85546875" style="1" customWidth="1"/>
    <col min="7426" max="7427" width="6.7109375" style="1" customWidth="1"/>
    <col min="7428" max="7428" width="12.85546875" style="1" customWidth="1"/>
    <col min="7429" max="7429" width="6" style="1" customWidth="1"/>
    <col min="7430" max="7430" width="14.140625" style="1" customWidth="1"/>
    <col min="7431" max="7431" width="0" style="1" hidden="1" customWidth="1"/>
    <col min="7432" max="7433" width="9.140625" style="1" customWidth="1"/>
    <col min="7434" max="7672" width="9.140625" style="1"/>
    <col min="7673" max="7673" width="50.85546875" style="1" customWidth="1"/>
    <col min="7674" max="7675" width="6.7109375" style="1" customWidth="1"/>
    <col min="7676" max="7676" width="12.85546875" style="1" customWidth="1"/>
    <col min="7677" max="7677" width="6" style="1" customWidth="1"/>
    <col min="7678" max="7679" width="14.140625" style="1" customWidth="1"/>
    <col min="7680" max="7680" width="9.140625" style="1"/>
    <col min="7681" max="7681" width="50.85546875" style="1" customWidth="1"/>
    <col min="7682" max="7683" width="6.7109375" style="1" customWidth="1"/>
    <col min="7684" max="7684" width="12.85546875" style="1" customWidth="1"/>
    <col min="7685" max="7685" width="6" style="1" customWidth="1"/>
    <col min="7686" max="7686" width="14.140625" style="1" customWidth="1"/>
    <col min="7687" max="7687" width="0" style="1" hidden="1" customWidth="1"/>
    <col min="7688" max="7689" width="9.140625" style="1" customWidth="1"/>
    <col min="7690" max="7928" width="9.140625" style="1"/>
    <col min="7929" max="7929" width="50.85546875" style="1" customWidth="1"/>
    <col min="7930" max="7931" width="6.7109375" style="1" customWidth="1"/>
    <col min="7932" max="7932" width="12.85546875" style="1" customWidth="1"/>
    <col min="7933" max="7933" width="6" style="1" customWidth="1"/>
    <col min="7934" max="7935" width="14.140625" style="1" customWidth="1"/>
    <col min="7936" max="7936" width="9.140625" style="1"/>
    <col min="7937" max="7937" width="50.85546875" style="1" customWidth="1"/>
    <col min="7938" max="7939" width="6.7109375" style="1" customWidth="1"/>
    <col min="7940" max="7940" width="12.85546875" style="1" customWidth="1"/>
    <col min="7941" max="7941" width="6" style="1" customWidth="1"/>
    <col min="7942" max="7942" width="14.140625" style="1" customWidth="1"/>
    <col min="7943" max="7943" width="0" style="1" hidden="1" customWidth="1"/>
    <col min="7944" max="7945" width="9.140625" style="1" customWidth="1"/>
    <col min="7946" max="8184" width="9.140625" style="1"/>
    <col min="8185" max="8185" width="50.85546875" style="1" customWidth="1"/>
    <col min="8186" max="8187" width="6.7109375" style="1" customWidth="1"/>
    <col min="8188" max="8188" width="12.85546875" style="1" customWidth="1"/>
    <col min="8189" max="8189" width="6" style="1" customWidth="1"/>
    <col min="8190" max="8191" width="14.140625" style="1" customWidth="1"/>
    <col min="8192" max="8192" width="9.140625" style="1"/>
    <col min="8193" max="8193" width="50.85546875" style="1" customWidth="1"/>
    <col min="8194" max="8195" width="6.7109375" style="1" customWidth="1"/>
    <col min="8196" max="8196" width="12.85546875" style="1" customWidth="1"/>
    <col min="8197" max="8197" width="6" style="1" customWidth="1"/>
    <col min="8198" max="8198" width="14.140625" style="1" customWidth="1"/>
    <col min="8199" max="8199" width="0" style="1" hidden="1" customWidth="1"/>
    <col min="8200" max="8201" width="9.140625" style="1" customWidth="1"/>
    <col min="8202" max="8440" width="9.140625" style="1"/>
    <col min="8441" max="8441" width="50.85546875" style="1" customWidth="1"/>
    <col min="8442" max="8443" width="6.7109375" style="1" customWidth="1"/>
    <col min="8444" max="8444" width="12.85546875" style="1" customWidth="1"/>
    <col min="8445" max="8445" width="6" style="1" customWidth="1"/>
    <col min="8446" max="8447" width="14.140625" style="1" customWidth="1"/>
    <col min="8448" max="8448" width="9.140625" style="1"/>
    <col min="8449" max="8449" width="50.85546875" style="1" customWidth="1"/>
    <col min="8450" max="8451" width="6.7109375" style="1" customWidth="1"/>
    <col min="8452" max="8452" width="12.85546875" style="1" customWidth="1"/>
    <col min="8453" max="8453" width="6" style="1" customWidth="1"/>
    <col min="8454" max="8454" width="14.140625" style="1" customWidth="1"/>
    <col min="8455" max="8455" width="0" style="1" hidden="1" customWidth="1"/>
    <col min="8456" max="8457" width="9.140625" style="1" customWidth="1"/>
    <col min="8458" max="8696" width="9.140625" style="1"/>
    <col min="8697" max="8697" width="50.85546875" style="1" customWidth="1"/>
    <col min="8698" max="8699" width="6.7109375" style="1" customWidth="1"/>
    <col min="8700" max="8700" width="12.85546875" style="1" customWidth="1"/>
    <col min="8701" max="8701" width="6" style="1" customWidth="1"/>
    <col min="8702" max="8703" width="14.140625" style="1" customWidth="1"/>
    <col min="8704" max="8704" width="9.140625" style="1"/>
    <col min="8705" max="8705" width="50.85546875" style="1" customWidth="1"/>
    <col min="8706" max="8707" width="6.7109375" style="1" customWidth="1"/>
    <col min="8708" max="8708" width="12.85546875" style="1" customWidth="1"/>
    <col min="8709" max="8709" width="6" style="1" customWidth="1"/>
    <col min="8710" max="8710" width="14.140625" style="1" customWidth="1"/>
    <col min="8711" max="8711" width="0" style="1" hidden="1" customWidth="1"/>
    <col min="8712" max="8713" width="9.140625" style="1" customWidth="1"/>
    <col min="8714" max="8952" width="9.140625" style="1"/>
    <col min="8953" max="8953" width="50.85546875" style="1" customWidth="1"/>
    <col min="8954" max="8955" width="6.7109375" style="1" customWidth="1"/>
    <col min="8956" max="8956" width="12.85546875" style="1" customWidth="1"/>
    <col min="8957" max="8957" width="6" style="1" customWidth="1"/>
    <col min="8958" max="8959" width="14.140625" style="1" customWidth="1"/>
    <col min="8960" max="8960" width="9.140625" style="1"/>
    <col min="8961" max="8961" width="50.85546875" style="1" customWidth="1"/>
    <col min="8962" max="8963" width="6.7109375" style="1" customWidth="1"/>
    <col min="8964" max="8964" width="12.85546875" style="1" customWidth="1"/>
    <col min="8965" max="8965" width="6" style="1" customWidth="1"/>
    <col min="8966" max="8966" width="14.140625" style="1" customWidth="1"/>
    <col min="8967" max="8967" width="0" style="1" hidden="1" customWidth="1"/>
    <col min="8968" max="8969" width="9.140625" style="1" customWidth="1"/>
    <col min="8970" max="9208" width="9.140625" style="1"/>
    <col min="9209" max="9209" width="50.85546875" style="1" customWidth="1"/>
    <col min="9210" max="9211" width="6.7109375" style="1" customWidth="1"/>
    <col min="9212" max="9212" width="12.85546875" style="1" customWidth="1"/>
    <col min="9213" max="9213" width="6" style="1" customWidth="1"/>
    <col min="9214" max="9215" width="14.140625" style="1" customWidth="1"/>
    <col min="9216" max="9216" width="9.140625" style="1"/>
    <col min="9217" max="9217" width="50.85546875" style="1" customWidth="1"/>
    <col min="9218" max="9219" width="6.7109375" style="1" customWidth="1"/>
    <col min="9220" max="9220" width="12.85546875" style="1" customWidth="1"/>
    <col min="9221" max="9221" width="6" style="1" customWidth="1"/>
    <col min="9222" max="9222" width="14.140625" style="1" customWidth="1"/>
    <col min="9223" max="9223" width="0" style="1" hidden="1" customWidth="1"/>
    <col min="9224" max="9225" width="9.140625" style="1" customWidth="1"/>
    <col min="9226" max="9464" width="9.140625" style="1"/>
    <col min="9465" max="9465" width="50.85546875" style="1" customWidth="1"/>
    <col min="9466" max="9467" width="6.7109375" style="1" customWidth="1"/>
    <col min="9468" max="9468" width="12.85546875" style="1" customWidth="1"/>
    <col min="9469" max="9469" width="6" style="1" customWidth="1"/>
    <col min="9470" max="9471" width="14.140625" style="1" customWidth="1"/>
    <col min="9472" max="9472" width="9.140625" style="1"/>
    <col min="9473" max="9473" width="50.85546875" style="1" customWidth="1"/>
    <col min="9474" max="9475" width="6.7109375" style="1" customWidth="1"/>
    <col min="9476" max="9476" width="12.85546875" style="1" customWidth="1"/>
    <col min="9477" max="9477" width="6" style="1" customWidth="1"/>
    <col min="9478" max="9478" width="14.140625" style="1" customWidth="1"/>
    <col min="9479" max="9479" width="0" style="1" hidden="1" customWidth="1"/>
    <col min="9480" max="9481" width="9.140625" style="1" customWidth="1"/>
    <col min="9482" max="9720" width="9.140625" style="1"/>
    <col min="9721" max="9721" width="50.85546875" style="1" customWidth="1"/>
    <col min="9722" max="9723" width="6.7109375" style="1" customWidth="1"/>
    <col min="9724" max="9724" width="12.85546875" style="1" customWidth="1"/>
    <col min="9725" max="9725" width="6" style="1" customWidth="1"/>
    <col min="9726" max="9727" width="14.140625" style="1" customWidth="1"/>
    <col min="9728" max="9728" width="9.140625" style="1"/>
    <col min="9729" max="9729" width="50.85546875" style="1" customWidth="1"/>
    <col min="9730" max="9731" width="6.7109375" style="1" customWidth="1"/>
    <col min="9732" max="9732" width="12.85546875" style="1" customWidth="1"/>
    <col min="9733" max="9733" width="6" style="1" customWidth="1"/>
    <col min="9734" max="9734" width="14.140625" style="1" customWidth="1"/>
    <col min="9735" max="9735" width="0" style="1" hidden="1" customWidth="1"/>
    <col min="9736" max="9737" width="9.140625" style="1" customWidth="1"/>
    <col min="9738" max="9976" width="9.140625" style="1"/>
    <col min="9977" max="9977" width="50.85546875" style="1" customWidth="1"/>
    <col min="9978" max="9979" width="6.7109375" style="1" customWidth="1"/>
    <col min="9980" max="9980" width="12.85546875" style="1" customWidth="1"/>
    <col min="9981" max="9981" width="6" style="1" customWidth="1"/>
    <col min="9982" max="9983" width="14.140625" style="1" customWidth="1"/>
    <col min="9984" max="9984" width="9.140625" style="1"/>
    <col min="9985" max="9985" width="50.85546875" style="1" customWidth="1"/>
    <col min="9986" max="9987" width="6.7109375" style="1" customWidth="1"/>
    <col min="9988" max="9988" width="12.85546875" style="1" customWidth="1"/>
    <col min="9989" max="9989" width="6" style="1" customWidth="1"/>
    <col min="9990" max="9990" width="14.140625" style="1" customWidth="1"/>
    <col min="9991" max="9991" width="0" style="1" hidden="1" customWidth="1"/>
    <col min="9992" max="9993" width="9.140625" style="1" customWidth="1"/>
    <col min="9994" max="10232" width="9.140625" style="1"/>
    <col min="10233" max="10233" width="50.85546875" style="1" customWidth="1"/>
    <col min="10234" max="10235" width="6.7109375" style="1" customWidth="1"/>
    <col min="10236" max="10236" width="12.85546875" style="1" customWidth="1"/>
    <col min="10237" max="10237" width="6" style="1" customWidth="1"/>
    <col min="10238" max="10239" width="14.140625" style="1" customWidth="1"/>
    <col min="10240" max="10240" width="9.140625" style="1"/>
    <col min="10241" max="10241" width="50.85546875" style="1" customWidth="1"/>
    <col min="10242" max="10243" width="6.7109375" style="1" customWidth="1"/>
    <col min="10244" max="10244" width="12.85546875" style="1" customWidth="1"/>
    <col min="10245" max="10245" width="6" style="1" customWidth="1"/>
    <col min="10246" max="10246" width="14.140625" style="1" customWidth="1"/>
    <col min="10247" max="10247" width="0" style="1" hidden="1" customWidth="1"/>
    <col min="10248" max="10249" width="9.140625" style="1" customWidth="1"/>
    <col min="10250" max="10488" width="9.140625" style="1"/>
    <col min="10489" max="10489" width="50.85546875" style="1" customWidth="1"/>
    <col min="10490" max="10491" width="6.7109375" style="1" customWidth="1"/>
    <col min="10492" max="10492" width="12.85546875" style="1" customWidth="1"/>
    <col min="10493" max="10493" width="6" style="1" customWidth="1"/>
    <col min="10494" max="10495" width="14.140625" style="1" customWidth="1"/>
    <col min="10496" max="10496" width="9.140625" style="1"/>
    <col min="10497" max="10497" width="50.85546875" style="1" customWidth="1"/>
    <col min="10498" max="10499" width="6.7109375" style="1" customWidth="1"/>
    <col min="10500" max="10500" width="12.85546875" style="1" customWidth="1"/>
    <col min="10501" max="10501" width="6" style="1" customWidth="1"/>
    <col min="10502" max="10502" width="14.140625" style="1" customWidth="1"/>
    <col min="10503" max="10503" width="0" style="1" hidden="1" customWidth="1"/>
    <col min="10504" max="10505" width="9.140625" style="1" customWidth="1"/>
    <col min="10506" max="10744" width="9.140625" style="1"/>
    <col min="10745" max="10745" width="50.85546875" style="1" customWidth="1"/>
    <col min="10746" max="10747" width="6.7109375" style="1" customWidth="1"/>
    <col min="10748" max="10748" width="12.85546875" style="1" customWidth="1"/>
    <col min="10749" max="10749" width="6" style="1" customWidth="1"/>
    <col min="10750" max="10751" width="14.140625" style="1" customWidth="1"/>
    <col min="10752" max="10752" width="9.140625" style="1"/>
    <col min="10753" max="10753" width="50.85546875" style="1" customWidth="1"/>
    <col min="10754" max="10755" width="6.7109375" style="1" customWidth="1"/>
    <col min="10756" max="10756" width="12.85546875" style="1" customWidth="1"/>
    <col min="10757" max="10757" width="6" style="1" customWidth="1"/>
    <col min="10758" max="10758" width="14.140625" style="1" customWidth="1"/>
    <col min="10759" max="10759" width="0" style="1" hidden="1" customWidth="1"/>
    <col min="10760" max="10761" width="9.140625" style="1" customWidth="1"/>
    <col min="10762" max="11000" width="9.140625" style="1"/>
    <col min="11001" max="11001" width="50.85546875" style="1" customWidth="1"/>
    <col min="11002" max="11003" width="6.7109375" style="1" customWidth="1"/>
    <col min="11004" max="11004" width="12.85546875" style="1" customWidth="1"/>
    <col min="11005" max="11005" width="6" style="1" customWidth="1"/>
    <col min="11006" max="11007" width="14.140625" style="1" customWidth="1"/>
    <col min="11008" max="11008" width="9.140625" style="1"/>
    <col min="11009" max="11009" width="50.85546875" style="1" customWidth="1"/>
    <col min="11010" max="11011" width="6.7109375" style="1" customWidth="1"/>
    <col min="11012" max="11012" width="12.85546875" style="1" customWidth="1"/>
    <col min="11013" max="11013" width="6" style="1" customWidth="1"/>
    <col min="11014" max="11014" width="14.140625" style="1" customWidth="1"/>
    <col min="11015" max="11015" width="0" style="1" hidden="1" customWidth="1"/>
    <col min="11016" max="11017" width="9.140625" style="1" customWidth="1"/>
    <col min="11018" max="11256" width="9.140625" style="1"/>
    <col min="11257" max="11257" width="50.85546875" style="1" customWidth="1"/>
    <col min="11258" max="11259" width="6.7109375" style="1" customWidth="1"/>
    <col min="11260" max="11260" width="12.85546875" style="1" customWidth="1"/>
    <col min="11261" max="11261" width="6" style="1" customWidth="1"/>
    <col min="11262" max="11263" width="14.140625" style="1" customWidth="1"/>
    <col min="11264" max="11264" width="9.140625" style="1"/>
    <col min="11265" max="11265" width="50.85546875" style="1" customWidth="1"/>
    <col min="11266" max="11267" width="6.7109375" style="1" customWidth="1"/>
    <col min="11268" max="11268" width="12.85546875" style="1" customWidth="1"/>
    <col min="11269" max="11269" width="6" style="1" customWidth="1"/>
    <col min="11270" max="11270" width="14.140625" style="1" customWidth="1"/>
    <col min="11271" max="11271" width="0" style="1" hidden="1" customWidth="1"/>
    <col min="11272" max="11273" width="9.140625" style="1" customWidth="1"/>
    <col min="11274" max="11512" width="9.140625" style="1"/>
    <col min="11513" max="11513" width="50.85546875" style="1" customWidth="1"/>
    <col min="11514" max="11515" width="6.7109375" style="1" customWidth="1"/>
    <col min="11516" max="11516" width="12.85546875" style="1" customWidth="1"/>
    <col min="11517" max="11517" width="6" style="1" customWidth="1"/>
    <col min="11518" max="11519" width="14.140625" style="1" customWidth="1"/>
    <col min="11520" max="11520" width="9.140625" style="1"/>
    <col min="11521" max="11521" width="50.85546875" style="1" customWidth="1"/>
    <col min="11522" max="11523" width="6.7109375" style="1" customWidth="1"/>
    <col min="11524" max="11524" width="12.85546875" style="1" customWidth="1"/>
    <col min="11525" max="11525" width="6" style="1" customWidth="1"/>
    <col min="11526" max="11526" width="14.140625" style="1" customWidth="1"/>
    <col min="11527" max="11527" width="0" style="1" hidden="1" customWidth="1"/>
    <col min="11528" max="11529" width="9.140625" style="1" customWidth="1"/>
    <col min="11530" max="11768" width="9.140625" style="1"/>
    <col min="11769" max="11769" width="50.85546875" style="1" customWidth="1"/>
    <col min="11770" max="11771" width="6.7109375" style="1" customWidth="1"/>
    <col min="11772" max="11772" width="12.85546875" style="1" customWidth="1"/>
    <col min="11773" max="11773" width="6" style="1" customWidth="1"/>
    <col min="11774" max="11775" width="14.140625" style="1" customWidth="1"/>
    <col min="11776" max="11776" width="9.140625" style="1"/>
    <col min="11777" max="11777" width="50.85546875" style="1" customWidth="1"/>
    <col min="11778" max="11779" width="6.7109375" style="1" customWidth="1"/>
    <col min="11780" max="11780" width="12.85546875" style="1" customWidth="1"/>
    <col min="11781" max="11781" width="6" style="1" customWidth="1"/>
    <col min="11782" max="11782" width="14.140625" style="1" customWidth="1"/>
    <col min="11783" max="11783" width="0" style="1" hidden="1" customWidth="1"/>
    <col min="11784" max="11785" width="9.140625" style="1" customWidth="1"/>
    <col min="11786" max="12024" width="9.140625" style="1"/>
    <col min="12025" max="12025" width="50.85546875" style="1" customWidth="1"/>
    <col min="12026" max="12027" width="6.7109375" style="1" customWidth="1"/>
    <col min="12028" max="12028" width="12.85546875" style="1" customWidth="1"/>
    <col min="12029" max="12029" width="6" style="1" customWidth="1"/>
    <col min="12030" max="12031" width="14.140625" style="1" customWidth="1"/>
    <col min="12032" max="12032" width="9.140625" style="1"/>
    <col min="12033" max="12033" width="50.85546875" style="1" customWidth="1"/>
    <col min="12034" max="12035" width="6.7109375" style="1" customWidth="1"/>
    <col min="12036" max="12036" width="12.85546875" style="1" customWidth="1"/>
    <col min="12037" max="12037" width="6" style="1" customWidth="1"/>
    <col min="12038" max="12038" width="14.140625" style="1" customWidth="1"/>
    <col min="12039" max="12039" width="0" style="1" hidden="1" customWidth="1"/>
    <col min="12040" max="12041" width="9.140625" style="1" customWidth="1"/>
    <col min="12042" max="12280" width="9.140625" style="1"/>
    <col min="12281" max="12281" width="50.85546875" style="1" customWidth="1"/>
    <col min="12282" max="12283" width="6.7109375" style="1" customWidth="1"/>
    <col min="12284" max="12284" width="12.85546875" style="1" customWidth="1"/>
    <col min="12285" max="12285" width="6" style="1" customWidth="1"/>
    <col min="12286" max="12287" width="14.140625" style="1" customWidth="1"/>
    <col min="12288" max="12288" width="9.140625" style="1"/>
    <col min="12289" max="12289" width="50.85546875" style="1" customWidth="1"/>
    <col min="12290" max="12291" width="6.7109375" style="1" customWidth="1"/>
    <col min="12292" max="12292" width="12.85546875" style="1" customWidth="1"/>
    <col min="12293" max="12293" width="6" style="1" customWidth="1"/>
    <col min="12294" max="12294" width="14.140625" style="1" customWidth="1"/>
    <col min="12295" max="12295" width="0" style="1" hidden="1" customWidth="1"/>
    <col min="12296" max="12297" width="9.140625" style="1" customWidth="1"/>
    <col min="12298" max="12536" width="9.140625" style="1"/>
    <col min="12537" max="12537" width="50.85546875" style="1" customWidth="1"/>
    <col min="12538" max="12539" width="6.7109375" style="1" customWidth="1"/>
    <col min="12540" max="12540" width="12.85546875" style="1" customWidth="1"/>
    <col min="12541" max="12541" width="6" style="1" customWidth="1"/>
    <col min="12542" max="12543" width="14.140625" style="1" customWidth="1"/>
    <col min="12544" max="12544" width="9.140625" style="1"/>
    <col min="12545" max="12545" width="50.85546875" style="1" customWidth="1"/>
    <col min="12546" max="12547" width="6.7109375" style="1" customWidth="1"/>
    <col min="12548" max="12548" width="12.85546875" style="1" customWidth="1"/>
    <col min="12549" max="12549" width="6" style="1" customWidth="1"/>
    <col min="12550" max="12550" width="14.140625" style="1" customWidth="1"/>
    <col min="12551" max="12551" width="0" style="1" hidden="1" customWidth="1"/>
    <col min="12552" max="12553" width="9.140625" style="1" customWidth="1"/>
    <col min="12554" max="12792" width="9.140625" style="1"/>
    <col min="12793" max="12793" width="50.85546875" style="1" customWidth="1"/>
    <col min="12794" max="12795" width="6.7109375" style="1" customWidth="1"/>
    <col min="12796" max="12796" width="12.85546875" style="1" customWidth="1"/>
    <col min="12797" max="12797" width="6" style="1" customWidth="1"/>
    <col min="12798" max="12799" width="14.140625" style="1" customWidth="1"/>
    <col min="12800" max="12800" width="9.140625" style="1"/>
    <col min="12801" max="12801" width="50.85546875" style="1" customWidth="1"/>
    <col min="12802" max="12803" width="6.7109375" style="1" customWidth="1"/>
    <col min="12804" max="12804" width="12.85546875" style="1" customWidth="1"/>
    <col min="12805" max="12805" width="6" style="1" customWidth="1"/>
    <col min="12806" max="12806" width="14.140625" style="1" customWidth="1"/>
    <col min="12807" max="12807" width="0" style="1" hidden="1" customWidth="1"/>
    <col min="12808" max="12809" width="9.140625" style="1" customWidth="1"/>
    <col min="12810" max="13048" width="9.140625" style="1"/>
    <col min="13049" max="13049" width="50.85546875" style="1" customWidth="1"/>
    <col min="13050" max="13051" width="6.7109375" style="1" customWidth="1"/>
    <col min="13052" max="13052" width="12.85546875" style="1" customWidth="1"/>
    <col min="13053" max="13053" width="6" style="1" customWidth="1"/>
    <col min="13054" max="13055" width="14.140625" style="1" customWidth="1"/>
    <col min="13056" max="13056" width="9.140625" style="1"/>
    <col min="13057" max="13057" width="50.85546875" style="1" customWidth="1"/>
    <col min="13058" max="13059" width="6.7109375" style="1" customWidth="1"/>
    <col min="13060" max="13060" width="12.85546875" style="1" customWidth="1"/>
    <col min="13061" max="13061" width="6" style="1" customWidth="1"/>
    <col min="13062" max="13062" width="14.140625" style="1" customWidth="1"/>
    <col min="13063" max="13063" width="0" style="1" hidden="1" customWidth="1"/>
    <col min="13064" max="13065" width="9.140625" style="1" customWidth="1"/>
    <col min="13066" max="13304" width="9.140625" style="1"/>
    <col min="13305" max="13305" width="50.85546875" style="1" customWidth="1"/>
    <col min="13306" max="13307" width="6.7109375" style="1" customWidth="1"/>
    <col min="13308" max="13308" width="12.85546875" style="1" customWidth="1"/>
    <col min="13309" max="13309" width="6" style="1" customWidth="1"/>
    <col min="13310" max="13311" width="14.140625" style="1" customWidth="1"/>
    <col min="13312" max="13312" width="9.140625" style="1"/>
    <col min="13313" max="13313" width="50.85546875" style="1" customWidth="1"/>
    <col min="13314" max="13315" width="6.7109375" style="1" customWidth="1"/>
    <col min="13316" max="13316" width="12.85546875" style="1" customWidth="1"/>
    <col min="13317" max="13317" width="6" style="1" customWidth="1"/>
    <col min="13318" max="13318" width="14.140625" style="1" customWidth="1"/>
    <col min="13319" max="13319" width="0" style="1" hidden="1" customWidth="1"/>
    <col min="13320" max="13321" width="9.140625" style="1" customWidth="1"/>
    <col min="13322" max="13560" width="9.140625" style="1"/>
    <col min="13561" max="13561" width="50.85546875" style="1" customWidth="1"/>
    <col min="13562" max="13563" width="6.7109375" style="1" customWidth="1"/>
    <col min="13564" max="13564" width="12.85546875" style="1" customWidth="1"/>
    <col min="13565" max="13565" width="6" style="1" customWidth="1"/>
    <col min="13566" max="13567" width="14.140625" style="1" customWidth="1"/>
    <col min="13568" max="13568" width="9.140625" style="1"/>
    <col min="13569" max="13569" width="50.85546875" style="1" customWidth="1"/>
    <col min="13570" max="13571" width="6.7109375" style="1" customWidth="1"/>
    <col min="13572" max="13572" width="12.85546875" style="1" customWidth="1"/>
    <col min="13573" max="13573" width="6" style="1" customWidth="1"/>
    <col min="13574" max="13574" width="14.140625" style="1" customWidth="1"/>
    <col min="13575" max="13575" width="0" style="1" hidden="1" customWidth="1"/>
    <col min="13576" max="13577" width="9.140625" style="1" customWidth="1"/>
    <col min="13578" max="13816" width="9.140625" style="1"/>
    <col min="13817" max="13817" width="50.85546875" style="1" customWidth="1"/>
    <col min="13818" max="13819" width="6.7109375" style="1" customWidth="1"/>
    <col min="13820" max="13820" width="12.85546875" style="1" customWidth="1"/>
    <col min="13821" max="13821" width="6" style="1" customWidth="1"/>
    <col min="13822" max="13823" width="14.140625" style="1" customWidth="1"/>
    <col min="13824" max="13824" width="9.140625" style="1"/>
    <col min="13825" max="13825" width="50.85546875" style="1" customWidth="1"/>
    <col min="13826" max="13827" width="6.7109375" style="1" customWidth="1"/>
    <col min="13828" max="13828" width="12.85546875" style="1" customWidth="1"/>
    <col min="13829" max="13829" width="6" style="1" customWidth="1"/>
    <col min="13830" max="13830" width="14.140625" style="1" customWidth="1"/>
    <col min="13831" max="13831" width="0" style="1" hidden="1" customWidth="1"/>
    <col min="13832" max="13833" width="9.140625" style="1" customWidth="1"/>
    <col min="13834" max="14072" width="9.140625" style="1"/>
    <col min="14073" max="14073" width="50.85546875" style="1" customWidth="1"/>
    <col min="14074" max="14075" width="6.7109375" style="1" customWidth="1"/>
    <col min="14076" max="14076" width="12.85546875" style="1" customWidth="1"/>
    <col min="14077" max="14077" width="6" style="1" customWidth="1"/>
    <col min="14078" max="14079" width="14.140625" style="1" customWidth="1"/>
    <col min="14080" max="14080" width="9.140625" style="1"/>
    <col min="14081" max="14081" width="50.85546875" style="1" customWidth="1"/>
    <col min="14082" max="14083" width="6.7109375" style="1" customWidth="1"/>
    <col min="14084" max="14084" width="12.85546875" style="1" customWidth="1"/>
    <col min="14085" max="14085" width="6" style="1" customWidth="1"/>
    <col min="14086" max="14086" width="14.140625" style="1" customWidth="1"/>
    <col min="14087" max="14087" width="0" style="1" hidden="1" customWidth="1"/>
    <col min="14088" max="14089" width="9.140625" style="1" customWidth="1"/>
    <col min="14090" max="14328" width="9.140625" style="1"/>
    <col min="14329" max="14329" width="50.85546875" style="1" customWidth="1"/>
    <col min="14330" max="14331" width="6.7109375" style="1" customWidth="1"/>
    <col min="14332" max="14332" width="12.85546875" style="1" customWidth="1"/>
    <col min="14333" max="14333" width="6" style="1" customWidth="1"/>
    <col min="14334" max="14335" width="14.140625" style="1" customWidth="1"/>
    <col min="14336" max="14336" width="9.140625" style="1"/>
    <col min="14337" max="14337" width="50.85546875" style="1" customWidth="1"/>
    <col min="14338" max="14339" width="6.7109375" style="1" customWidth="1"/>
    <col min="14340" max="14340" width="12.85546875" style="1" customWidth="1"/>
    <col min="14341" max="14341" width="6" style="1" customWidth="1"/>
    <col min="14342" max="14342" width="14.140625" style="1" customWidth="1"/>
    <col min="14343" max="14343" width="0" style="1" hidden="1" customWidth="1"/>
    <col min="14344" max="14345" width="9.140625" style="1" customWidth="1"/>
    <col min="14346" max="14584" width="9.140625" style="1"/>
    <col min="14585" max="14585" width="50.85546875" style="1" customWidth="1"/>
    <col min="14586" max="14587" width="6.7109375" style="1" customWidth="1"/>
    <col min="14588" max="14588" width="12.85546875" style="1" customWidth="1"/>
    <col min="14589" max="14589" width="6" style="1" customWidth="1"/>
    <col min="14590" max="14591" width="14.140625" style="1" customWidth="1"/>
    <col min="14592" max="14592" width="9.140625" style="1"/>
    <col min="14593" max="14593" width="50.85546875" style="1" customWidth="1"/>
    <col min="14594" max="14595" width="6.7109375" style="1" customWidth="1"/>
    <col min="14596" max="14596" width="12.85546875" style="1" customWidth="1"/>
    <col min="14597" max="14597" width="6" style="1" customWidth="1"/>
    <col min="14598" max="14598" width="14.140625" style="1" customWidth="1"/>
    <col min="14599" max="14599" width="0" style="1" hidden="1" customWidth="1"/>
    <col min="14600" max="14601" width="9.140625" style="1" customWidth="1"/>
    <col min="14602" max="14840" width="9.140625" style="1"/>
    <col min="14841" max="14841" width="50.85546875" style="1" customWidth="1"/>
    <col min="14842" max="14843" width="6.7109375" style="1" customWidth="1"/>
    <col min="14844" max="14844" width="12.85546875" style="1" customWidth="1"/>
    <col min="14845" max="14845" width="6" style="1" customWidth="1"/>
    <col min="14846" max="14847" width="14.140625" style="1" customWidth="1"/>
    <col min="14848" max="14848" width="9.140625" style="1"/>
    <col min="14849" max="14849" width="50.85546875" style="1" customWidth="1"/>
    <col min="14850" max="14851" width="6.7109375" style="1" customWidth="1"/>
    <col min="14852" max="14852" width="12.85546875" style="1" customWidth="1"/>
    <col min="14853" max="14853" width="6" style="1" customWidth="1"/>
    <col min="14854" max="14854" width="14.140625" style="1" customWidth="1"/>
    <col min="14855" max="14855" width="0" style="1" hidden="1" customWidth="1"/>
    <col min="14856" max="14857" width="9.140625" style="1" customWidth="1"/>
    <col min="14858" max="15096" width="9.140625" style="1"/>
    <col min="15097" max="15097" width="50.85546875" style="1" customWidth="1"/>
    <col min="15098" max="15099" width="6.7109375" style="1" customWidth="1"/>
    <col min="15100" max="15100" width="12.85546875" style="1" customWidth="1"/>
    <col min="15101" max="15101" width="6" style="1" customWidth="1"/>
    <col min="15102" max="15103" width="14.140625" style="1" customWidth="1"/>
    <col min="15104" max="15104" width="9.140625" style="1"/>
    <col min="15105" max="15105" width="50.85546875" style="1" customWidth="1"/>
    <col min="15106" max="15107" width="6.7109375" style="1" customWidth="1"/>
    <col min="15108" max="15108" width="12.85546875" style="1" customWidth="1"/>
    <col min="15109" max="15109" width="6" style="1" customWidth="1"/>
    <col min="15110" max="15110" width="14.140625" style="1" customWidth="1"/>
    <col min="15111" max="15111" width="0" style="1" hidden="1" customWidth="1"/>
    <col min="15112" max="15113" width="9.140625" style="1" customWidth="1"/>
    <col min="15114" max="15352" width="9.140625" style="1"/>
    <col min="15353" max="15353" width="50.85546875" style="1" customWidth="1"/>
    <col min="15354" max="15355" width="6.7109375" style="1" customWidth="1"/>
    <col min="15356" max="15356" width="12.85546875" style="1" customWidth="1"/>
    <col min="15357" max="15357" width="6" style="1" customWidth="1"/>
    <col min="15358" max="15359" width="14.140625" style="1" customWidth="1"/>
    <col min="15360" max="15360" width="9.140625" style="1"/>
    <col min="15361" max="15361" width="50.85546875" style="1" customWidth="1"/>
    <col min="15362" max="15363" width="6.7109375" style="1" customWidth="1"/>
    <col min="15364" max="15364" width="12.85546875" style="1" customWidth="1"/>
    <col min="15365" max="15365" width="6" style="1" customWidth="1"/>
    <col min="15366" max="15366" width="14.140625" style="1" customWidth="1"/>
    <col min="15367" max="15367" width="0" style="1" hidden="1" customWidth="1"/>
    <col min="15368" max="15369" width="9.140625" style="1" customWidth="1"/>
    <col min="15370" max="15608" width="9.140625" style="1"/>
    <col min="15609" max="15609" width="50.85546875" style="1" customWidth="1"/>
    <col min="15610" max="15611" width="6.7109375" style="1" customWidth="1"/>
    <col min="15612" max="15612" width="12.85546875" style="1" customWidth="1"/>
    <col min="15613" max="15613" width="6" style="1" customWidth="1"/>
    <col min="15614" max="15615" width="14.140625" style="1" customWidth="1"/>
    <col min="15616" max="15616" width="9.140625" style="1"/>
    <col min="15617" max="15617" width="50.85546875" style="1" customWidth="1"/>
    <col min="15618" max="15619" width="6.7109375" style="1" customWidth="1"/>
    <col min="15620" max="15620" width="12.85546875" style="1" customWidth="1"/>
    <col min="15621" max="15621" width="6" style="1" customWidth="1"/>
    <col min="15622" max="15622" width="14.140625" style="1" customWidth="1"/>
    <col min="15623" max="15623" width="0" style="1" hidden="1" customWidth="1"/>
    <col min="15624" max="15625" width="9.140625" style="1" customWidth="1"/>
    <col min="15626" max="15864" width="9.140625" style="1"/>
    <col min="15865" max="15865" width="50.85546875" style="1" customWidth="1"/>
    <col min="15866" max="15867" width="6.7109375" style="1" customWidth="1"/>
    <col min="15868" max="15868" width="12.85546875" style="1" customWidth="1"/>
    <col min="15869" max="15869" width="6" style="1" customWidth="1"/>
    <col min="15870" max="15871" width="14.140625" style="1" customWidth="1"/>
    <col min="15872" max="15872" width="9.140625" style="1"/>
    <col min="15873" max="15873" width="50.85546875" style="1" customWidth="1"/>
    <col min="15874" max="15875" width="6.7109375" style="1" customWidth="1"/>
    <col min="15876" max="15876" width="12.85546875" style="1" customWidth="1"/>
    <col min="15877" max="15877" width="6" style="1" customWidth="1"/>
    <col min="15878" max="15878" width="14.140625" style="1" customWidth="1"/>
    <col min="15879" max="15879" width="0" style="1" hidden="1" customWidth="1"/>
    <col min="15880" max="15881" width="9.140625" style="1" customWidth="1"/>
    <col min="15882" max="16120" width="9.140625" style="1"/>
    <col min="16121" max="16121" width="50.85546875" style="1" customWidth="1"/>
    <col min="16122" max="16123" width="6.7109375" style="1" customWidth="1"/>
    <col min="16124" max="16124" width="12.85546875" style="1" customWidth="1"/>
    <col min="16125" max="16125" width="6" style="1" customWidth="1"/>
    <col min="16126" max="16127" width="14.140625" style="1" customWidth="1"/>
    <col min="16128" max="16128" width="9.140625" style="1"/>
    <col min="16129" max="16129" width="50.85546875" style="1" customWidth="1"/>
    <col min="16130" max="16131" width="6.7109375" style="1" customWidth="1"/>
    <col min="16132" max="16132" width="12.85546875" style="1" customWidth="1"/>
    <col min="16133" max="16133" width="6" style="1" customWidth="1"/>
    <col min="16134" max="16134" width="14.140625" style="1" customWidth="1"/>
    <col min="16135" max="16135" width="0" style="1" hidden="1" customWidth="1"/>
    <col min="16136" max="16137" width="9.140625" style="1" customWidth="1"/>
    <col min="16138" max="16376" width="9.140625" style="1"/>
    <col min="16377" max="16377" width="50.85546875" style="1" customWidth="1"/>
    <col min="16378" max="16379" width="6.7109375" style="1" customWidth="1"/>
    <col min="16380" max="16380" width="12.85546875" style="1" customWidth="1"/>
    <col min="16381" max="16381" width="6" style="1" customWidth="1"/>
    <col min="16382" max="16383" width="14.140625" style="1" customWidth="1"/>
    <col min="16384" max="16384" width="9.140625" style="1"/>
  </cols>
  <sheetData>
    <row r="1" spans="1:256" x14ac:dyDescent="0.2">
      <c r="A1" s="239" t="s">
        <v>334</v>
      </c>
      <c r="B1" s="239"/>
      <c r="C1" s="239"/>
      <c r="D1" s="239"/>
      <c r="E1" s="239"/>
      <c r="F1" s="239"/>
      <c r="G1" s="1"/>
    </row>
    <row r="2" spans="1:256" x14ac:dyDescent="0.2">
      <c r="A2" s="239" t="s">
        <v>5</v>
      </c>
      <c r="B2" s="239"/>
      <c r="C2" s="239"/>
      <c r="D2" s="239"/>
      <c r="E2" s="239"/>
      <c r="F2" s="239"/>
      <c r="G2" s="1"/>
    </row>
    <row r="3" spans="1:256" x14ac:dyDescent="0.2">
      <c r="A3" s="239" t="s">
        <v>341</v>
      </c>
      <c r="B3" s="239"/>
      <c r="C3" s="239"/>
      <c r="D3" s="239"/>
      <c r="E3" s="239"/>
      <c r="F3" s="239"/>
      <c r="G3" s="1"/>
    </row>
    <row r="4" spans="1:256" x14ac:dyDescent="0.2">
      <c r="A4" s="239" t="s">
        <v>4</v>
      </c>
      <c r="B4" s="239"/>
      <c r="C4" s="239"/>
      <c r="D4" s="239"/>
      <c r="E4" s="239"/>
      <c r="F4" s="239"/>
      <c r="G4" s="1"/>
    </row>
    <row r="5" spans="1:256" x14ac:dyDescent="0.2">
      <c r="A5" s="239" t="s">
        <v>5</v>
      </c>
      <c r="B5" s="239"/>
      <c r="C5" s="239"/>
      <c r="D5" s="239"/>
      <c r="E5" s="239"/>
      <c r="F5" s="239"/>
      <c r="G5" s="1"/>
    </row>
    <row r="6" spans="1:256" x14ac:dyDescent="0.2">
      <c r="A6" s="239" t="s">
        <v>271</v>
      </c>
      <c r="B6" s="239"/>
      <c r="C6" s="239"/>
      <c r="D6" s="239"/>
      <c r="E6" s="239"/>
      <c r="F6" s="239"/>
      <c r="G6" s="1"/>
    </row>
    <row r="7" spans="1:256" x14ac:dyDescent="0.2">
      <c r="A7" s="2"/>
      <c r="B7" s="2"/>
      <c r="C7" s="2"/>
      <c r="D7" s="2"/>
      <c r="E7" s="2"/>
      <c r="F7" s="3"/>
      <c r="G7" s="3"/>
    </row>
    <row r="8" spans="1:256" ht="18.75" x14ac:dyDescent="0.3">
      <c r="A8" s="240" t="s">
        <v>6</v>
      </c>
      <c r="B8" s="240"/>
      <c r="C8" s="240"/>
      <c r="D8" s="240"/>
      <c r="E8" s="240"/>
      <c r="F8" s="240"/>
      <c r="G8" s="1"/>
    </row>
    <row r="9" spans="1:256" ht="18.75" x14ac:dyDescent="0.3">
      <c r="A9" s="4"/>
      <c r="B9" s="4"/>
      <c r="C9" s="4"/>
      <c r="D9" s="4"/>
      <c r="E9" s="4"/>
      <c r="F9" s="5" t="s">
        <v>0</v>
      </c>
      <c r="G9" s="5" t="s">
        <v>0</v>
      </c>
    </row>
    <row r="10" spans="1:256" x14ac:dyDescent="0.2">
      <c r="A10" s="241" t="s">
        <v>7</v>
      </c>
      <c r="B10" s="242" t="s">
        <v>8</v>
      </c>
      <c r="C10" s="242" t="s">
        <v>9</v>
      </c>
      <c r="D10" s="242" t="s">
        <v>10</v>
      </c>
      <c r="E10" s="242" t="s">
        <v>11</v>
      </c>
      <c r="F10" s="238" t="s">
        <v>12</v>
      </c>
      <c r="G10" s="238" t="s">
        <v>13</v>
      </c>
    </row>
    <row r="11" spans="1:256" x14ac:dyDescent="0.2">
      <c r="A11" s="241"/>
      <c r="B11" s="242"/>
      <c r="C11" s="242"/>
      <c r="D11" s="242"/>
      <c r="E11" s="242"/>
      <c r="F11" s="238"/>
      <c r="G11" s="238"/>
    </row>
    <row r="12" spans="1:256" x14ac:dyDescent="0.2">
      <c r="A12" s="6">
        <v>1</v>
      </c>
      <c r="B12" s="7" t="s">
        <v>14</v>
      </c>
      <c r="C12" s="7" t="s">
        <v>15</v>
      </c>
      <c r="D12" s="7" t="s">
        <v>16</v>
      </c>
      <c r="E12" s="7" t="s">
        <v>17</v>
      </c>
      <c r="F12" s="8">
        <v>6</v>
      </c>
      <c r="G12" s="8">
        <v>6</v>
      </c>
    </row>
    <row r="13" spans="1:256" ht="15.75" x14ac:dyDescent="0.25">
      <c r="A13" s="9" t="s">
        <v>18</v>
      </c>
      <c r="B13" s="10" t="s">
        <v>19</v>
      </c>
      <c r="C13" s="10"/>
      <c r="D13" s="10"/>
      <c r="E13" s="10"/>
      <c r="F13" s="11">
        <f>SUM(F14+F18+F23+F39+F42+F33+F36)</f>
        <v>118933.77</v>
      </c>
      <c r="G13" s="11" t="e">
        <f>SUM(G14+G18+G23+G39+G42+G33)</f>
        <v>#REF!</v>
      </c>
    </row>
    <row r="14" spans="1:256" ht="28.5" x14ac:dyDescent="0.2">
      <c r="A14" s="12" t="s">
        <v>20</v>
      </c>
      <c r="B14" s="13" t="s">
        <v>19</v>
      </c>
      <c r="C14" s="13" t="s">
        <v>21</v>
      </c>
      <c r="D14" s="13"/>
      <c r="E14" s="13"/>
      <c r="F14" s="14">
        <f>SUM(F17)</f>
        <v>2015</v>
      </c>
      <c r="G14" s="14">
        <f>SUM(G17)</f>
        <v>1946.78</v>
      </c>
    </row>
    <row r="15" spans="1:256" ht="28.5" customHeight="1" x14ac:dyDescent="0.25">
      <c r="A15" s="15" t="s">
        <v>22</v>
      </c>
      <c r="B15" s="16" t="s">
        <v>19</v>
      </c>
      <c r="C15" s="16" t="s">
        <v>21</v>
      </c>
      <c r="D15" s="16" t="s">
        <v>23</v>
      </c>
      <c r="E15" s="16"/>
      <c r="F15" s="17">
        <f>SUM(F17)</f>
        <v>2015</v>
      </c>
      <c r="G15" s="17">
        <f>SUM(G17)</f>
        <v>1946.78</v>
      </c>
    </row>
    <row r="16" spans="1:256" ht="25.5" x14ac:dyDescent="0.2">
      <c r="A16" s="18" t="s">
        <v>24</v>
      </c>
      <c r="B16" s="19" t="s">
        <v>19</v>
      </c>
      <c r="C16" s="19" t="s">
        <v>21</v>
      </c>
      <c r="D16" s="19" t="s">
        <v>23</v>
      </c>
      <c r="E16" s="19"/>
      <c r="F16" s="20">
        <f>SUM(F17)</f>
        <v>2015</v>
      </c>
      <c r="G16" s="20">
        <f>SUM(G17)</f>
        <v>1946.78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63.75" x14ac:dyDescent="0.2">
      <c r="A17" s="22" t="s">
        <v>25</v>
      </c>
      <c r="B17" s="23" t="s">
        <v>19</v>
      </c>
      <c r="C17" s="23" t="s">
        <v>21</v>
      </c>
      <c r="D17" s="23" t="s">
        <v>23</v>
      </c>
      <c r="E17" s="23" t="s">
        <v>26</v>
      </c>
      <c r="F17" s="24">
        <v>2015</v>
      </c>
      <c r="G17" s="24">
        <v>1946.78</v>
      </c>
    </row>
    <row r="18" spans="1:256" ht="34.5" customHeight="1" x14ac:dyDescent="0.2">
      <c r="A18" s="12" t="s">
        <v>27</v>
      </c>
      <c r="B18" s="13" t="s">
        <v>19</v>
      </c>
      <c r="C18" s="13" t="s">
        <v>28</v>
      </c>
      <c r="D18" s="13"/>
      <c r="E18" s="13"/>
      <c r="F18" s="14">
        <f>SUM(F19)</f>
        <v>5331.22</v>
      </c>
      <c r="G18" s="14">
        <f>SUM(G19)</f>
        <v>5196.29</v>
      </c>
    </row>
    <row r="19" spans="1:256" ht="30" customHeight="1" x14ac:dyDescent="0.25">
      <c r="A19" s="15" t="s">
        <v>22</v>
      </c>
      <c r="B19" s="16" t="s">
        <v>19</v>
      </c>
      <c r="C19" s="16" t="s">
        <v>28</v>
      </c>
      <c r="D19" s="16" t="s">
        <v>29</v>
      </c>
      <c r="E19" s="16"/>
      <c r="F19" s="17">
        <f>SUM(F20)</f>
        <v>5331.22</v>
      </c>
      <c r="G19" s="17">
        <f>SUM(G20)</f>
        <v>5196.29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x14ac:dyDescent="0.2">
      <c r="A20" s="22" t="s">
        <v>30</v>
      </c>
      <c r="B20" s="23" t="s">
        <v>19</v>
      </c>
      <c r="C20" s="23" t="s">
        <v>28</v>
      </c>
      <c r="D20" s="23" t="s">
        <v>29</v>
      </c>
      <c r="E20" s="23"/>
      <c r="F20" s="24">
        <f>SUM(F21+F22)</f>
        <v>5331.22</v>
      </c>
      <c r="G20" s="24">
        <f>SUM(G21+G22)</f>
        <v>5196.29</v>
      </c>
    </row>
    <row r="21" spans="1:256" ht="63.75" x14ac:dyDescent="0.2">
      <c r="A21" s="18" t="s">
        <v>25</v>
      </c>
      <c r="B21" s="19" t="s">
        <v>19</v>
      </c>
      <c r="C21" s="19" t="s">
        <v>28</v>
      </c>
      <c r="D21" s="19" t="s">
        <v>29</v>
      </c>
      <c r="E21" s="19" t="s">
        <v>26</v>
      </c>
      <c r="F21" s="20">
        <v>4620.1000000000004</v>
      </c>
      <c r="G21" s="20">
        <v>4490.96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25.5" x14ac:dyDescent="0.2">
      <c r="A22" s="18" t="s">
        <v>31</v>
      </c>
      <c r="B22" s="19" t="s">
        <v>19</v>
      </c>
      <c r="C22" s="19" t="s">
        <v>28</v>
      </c>
      <c r="D22" s="19" t="s">
        <v>29</v>
      </c>
      <c r="E22" s="19" t="s">
        <v>32</v>
      </c>
      <c r="F22" s="20">
        <v>711.12</v>
      </c>
      <c r="G22" s="20">
        <v>705.33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4.25" x14ac:dyDescent="0.2">
      <c r="A23" s="12" t="s">
        <v>33</v>
      </c>
      <c r="B23" s="26" t="s">
        <v>19</v>
      </c>
      <c r="C23" s="26" t="s">
        <v>34</v>
      </c>
      <c r="D23" s="26"/>
      <c r="E23" s="26"/>
      <c r="F23" s="27">
        <f>SUM(F26+F24)</f>
        <v>78758.78</v>
      </c>
      <c r="G23" s="27" t="e">
        <f>SUM(G26+G24)</f>
        <v>#REF!</v>
      </c>
    </row>
    <row r="24" spans="1:256" ht="40.5" x14ac:dyDescent="0.25">
      <c r="A24" s="15" t="s">
        <v>35</v>
      </c>
      <c r="B24" s="28" t="s">
        <v>19</v>
      </c>
      <c r="C24" s="29" t="s">
        <v>34</v>
      </c>
      <c r="D24" s="16" t="s">
        <v>36</v>
      </c>
      <c r="E24" s="29"/>
      <c r="F24" s="17">
        <f>SUM(F25)</f>
        <v>2515.46</v>
      </c>
      <c r="G24" s="17">
        <f>SUM(G25)</f>
        <v>2396.37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51" x14ac:dyDescent="0.2">
      <c r="A25" s="18" t="s">
        <v>25</v>
      </c>
      <c r="B25" s="19" t="s">
        <v>19</v>
      </c>
      <c r="C25" s="19" t="s">
        <v>34</v>
      </c>
      <c r="D25" s="19" t="s">
        <v>36</v>
      </c>
      <c r="E25" s="19" t="s">
        <v>26</v>
      </c>
      <c r="F25" s="20">
        <v>2515.46</v>
      </c>
      <c r="G25" s="20">
        <v>2396.37</v>
      </c>
    </row>
    <row r="26" spans="1:256" ht="32.25" customHeight="1" x14ac:dyDescent="0.25">
      <c r="A26" s="15" t="s">
        <v>22</v>
      </c>
      <c r="B26" s="16" t="s">
        <v>19</v>
      </c>
      <c r="C26" s="16" t="s">
        <v>34</v>
      </c>
      <c r="D26" s="16"/>
      <c r="E26" s="16"/>
      <c r="F26" s="17">
        <f>SUM(F29+F27)</f>
        <v>76243.319999999992</v>
      </c>
      <c r="G26" s="17" t="e">
        <f>SUM(G29+G27)</f>
        <v>#REF!</v>
      </c>
    </row>
    <row r="27" spans="1:256" x14ac:dyDescent="0.2">
      <c r="A27" s="18" t="s">
        <v>37</v>
      </c>
      <c r="B27" s="19" t="s">
        <v>19</v>
      </c>
      <c r="C27" s="19" t="s">
        <v>34</v>
      </c>
      <c r="D27" s="19" t="s">
        <v>38</v>
      </c>
      <c r="E27" s="19"/>
      <c r="F27" s="20">
        <f>SUM(F28)</f>
        <v>8744.8700000000008</v>
      </c>
      <c r="G27" s="20">
        <f>SUM(G28)</f>
        <v>7069.99</v>
      </c>
    </row>
    <row r="28" spans="1:256" ht="59.25" customHeight="1" x14ac:dyDescent="0.2">
      <c r="A28" s="22" t="s">
        <v>25</v>
      </c>
      <c r="B28" s="23" t="s">
        <v>19</v>
      </c>
      <c r="C28" s="23" t="s">
        <v>34</v>
      </c>
      <c r="D28" s="23" t="s">
        <v>38</v>
      </c>
      <c r="E28" s="23" t="s">
        <v>26</v>
      </c>
      <c r="F28" s="24">
        <v>8744.8700000000008</v>
      </c>
      <c r="G28" s="24">
        <v>7069.99</v>
      </c>
    </row>
    <row r="29" spans="1:256" x14ac:dyDescent="0.2">
      <c r="A29" s="18" t="s">
        <v>30</v>
      </c>
      <c r="B29" s="19" t="s">
        <v>19</v>
      </c>
      <c r="C29" s="19" t="s">
        <v>34</v>
      </c>
      <c r="D29" s="19" t="s">
        <v>29</v>
      </c>
      <c r="E29" s="19"/>
      <c r="F29" s="20">
        <f>SUM(F30+F31+F32)</f>
        <v>67498.45</v>
      </c>
      <c r="G29" s="20" t="e">
        <f>SUM(G30+G31+G32+#REF!)</f>
        <v>#REF!</v>
      </c>
    </row>
    <row r="30" spans="1:256" ht="59.25" customHeight="1" x14ac:dyDescent="0.2">
      <c r="A30" s="22" t="s">
        <v>25</v>
      </c>
      <c r="B30" s="23" t="s">
        <v>19</v>
      </c>
      <c r="C30" s="23" t="s">
        <v>34</v>
      </c>
      <c r="D30" s="23" t="s">
        <v>29</v>
      </c>
      <c r="E30" s="23" t="s">
        <v>26</v>
      </c>
      <c r="F30" s="24">
        <v>60976.38</v>
      </c>
      <c r="G30" s="24">
        <v>55989.58</v>
      </c>
    </row>
    <row r="31" spans="1:256" ht="25.5" x14ac:dyDescent="0.2">
      <c r="A31" s="22" t="s">
        <v>39</v>
      </c>
      <c r="B31" s="23" t="s">
        <v>19</v>
      </c>
      <c r="C31" s="23" t="s">
        <v>34</v>
      </c>
      <c r="D31" s="23" t="s">
        <v>29</v>
      </c>
      <c r="E31" s="23" t="s">
        <v>32</v>
      </c>
      <c r="F31" s="24">
        <v>6462.07</v>
      </c>
      <c r="G31" s="24">
        <v>8182.96</v>
      </c>
    </row>
    <row r="32" spans="1:256" x14ac:dyDescent="0.2">
      <c r="A32" s="22" t="s">
        <v>40</v>
      </c>
      <c r="B32" s="30" t="s">
        <v>19</v>
      </c>
      <c r="C32" s="31" t="s">
        <v>34</v>
      </c>
      <c r="D32" s="23" t="s">
        <v>29</v>
      </c>
      <c r="E32" s="31" t="s">
        <v>41</v>
      </c>
      <c r="F32" s="20">
        <v>60</v>
      </c>
      <c r="G32" s="20">
        <v>60</v>
      </c>
    </row>
    <row r="33" spans="1:256" ht="15" x14ac:dyDescent="0.25">
      <c r="A33" s="12" t="s">
        <v>42</v>
      </c>
      <c r="B33" s="10" t="s">
        <v>19</v>
      </c>
      <c r="C33" s="32" t="s">
        <v>43</v>
      </c>
      <c r="D33" s="32"/>
      <c r="E33" s="32"/>
      <c r="F33" s="11">
        <f>SUM(F34)</f>
        <v>32.700000000000003</v>
      </c>
      <c r="G33" s="11">
        <f>SUM(G34)</f>
        <v>16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ht="54" x14ac:dyDescent="0.25">
      <c r="A34" s="15" t="s">
        <v>44</v>
      </c>
      <c r="B34" s="16" t="s">
        <v>19</v>
      </c>
      <c r="C34" s="16" t="s">
        <v>43</v>
      </c>
      <c r="D34" s="16" t="s">
        <v>45</v>
      </c>
      <c r="E34" s="16"/>
      <c r="F34" s="17">
        <f>SUM(F35)</f>
        <v>32.700000000000003</v>
      </c>
      <c r="G34" s="17">
        <f>SUM(G35)</f>
        <v>16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ht="26.25" x14ac:dyDescent="0.25">
      <c r="A35" s="18" t="s">
        <v>46</v>
      </c>
      <c r="B35" s="19" t="s">
        <v>19</v>
      </c>
      <c r="C35" s="19" t="s">
        <v>43</v>
      </c>
      <c r="D35" s="19" t="s">
        <v>45</v>
      </c>
      <c r="E35" s="19" t="s">
        <v>32</v>
      </c>
      <c r="F35" s="20">
        <v>32.700000000000003</v>
      </c>
      <c r="G35" s="20">
        <v>16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ht="24" customHeight="1" x14ac:dyDescent="0.2">
      <c r="A36" s="12" t="s">
        <v>47</v>
      </c>
      <c r="B36" s="26" t="s">
        <v>19</v>
      </c>
      <c r="C36" s="26" t="s">
        <v>48</v>
      </c>
      <c r="D36" s="26"/>
      <c r="E36" s="26"/>
      <c r="F36" s="11">
        <f>SUM(F37)</f>
        <v>2500</v>
      </c>
      <c r="G36" s="11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 ht="13.5" x14ac:dyDescent="0.25">
      <c r="A37" s="15" t="s">
        <v>47</v>
      </c>
      <c r="B37" s="16" t="s">
        <v>19</v>
      </c>
      <c r="C37" s="16" t="s">
        <v>48</v>
      </c>
      <c r="D37" s="16" t="s">
        <v>49</v>
      </c>
      <c r="E37" s="16"/>
      <c r="F37" s="17">
        <f>SUM(F38)</f>
        <v>2500</v>
      </c>
      <c r="G37" s="17"/>
    </row>
    <row r="38" spans="1:256" ht="26.25" x14ac:dyDescent="0.25">
      <c r="A38" s="18" t="s">
        <v>46</v>
      </c>
      <c r="B38" s="19" t="s">
        <v>19</v>
      </c>
      <c r="C38" s="19" t="s">
        <v>48</v>
      </c>
      <c r="D38" s="19" t="s">
        <v>49</v>
      </c>
      <c r="E38" s="19" t="s">
        <v>32</v>
      </c>
      <c r="F38" s="20">
        <v>2500</v>
      </c>
      <c r="G38" s="20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ht="14.25" x14ac:dyDescent="0.2">
      <c r="A39" s="12" t="s">
        <v>50</v>
      </c>
      <c r="B39" s="10" t="s">
        <v>19</v>
      </c>
      <c r="C39" s="10" t="s">
        <v>51</v>
      </c>
      <c r="D39" s="10"/>
      <c r="E39" s="10"/>
      <c r="F39" s="11">
        <f>SUM(F40)</f>
        <v>2500</v>
      </c>
      <c r="G39" s="11" t="e">
        <f>SUM(#REF!)</f>
        <v>#REF!</v>
      </c>
    </row>
    <row r="40" spans="1:256" s="34" customFormat="1" ht="27" x14ac:dyDescent="0.25">
      <c r="A40" s="15" t="s">
        <v>52</v>
      </c>
      <c r="B40" s="28" t="s">
        <v>19</v>
      </c>
      <c r="C40" s="28" t="s">
        <v>51</v>
      </c>
      <c r="D40" s="28" t="s">
        <v>53</v>
      </c>
      <c r="E40" s="28"/>
      <c r="F40" s="17">
        <f t="shared" ref="F40:G40" si="0">SUM(F41)</f>
        <v>2500</v>
      </c>
      <c r="G40" s="17">
        <f t="shared" si="0"/>
        <v>938.47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x14ac:dyDescent="0.2">
      <c r="A41" s="22" t="s">
        <v>40</v>
      </c>
      <c r="B41" s="30" t="s">
        <v>19</v>
      </c>
      <c r="C41" s="30" t="s">
        <v>51</v>
      </c>
      <c r="D41" s="30" t="s">
        <v>53</v>
      </c>
      <c r="E41" s="30" t="s">
        <v>41</v>
      </c>
      <c r="F41" s="24">
        <v>2500</v>
      </c>
      <c r="G41" s="24">
        <v>938.47</v>
      </c>
    </row>
    <row r="42" spans="1:256" ht="14.25" x14ac:dyDescent="0.2">
      <c r="A42" s="12" t="s">
        <v>54</v>
      </c>
      <c r="B42" s="10" t="s">
        <v>19</v>
      </c>
      <c r="C42" s="10" t="s">
        <v>55</v>
      </c>
      <c r="D42" s="10"/>
      <c r="E42" s="10"/>
      <c r="F42" s="11">
        <f>SUM(F43+F55+F67+F48+F60+F53+F78)</f>
        <v>27796.07</v>
      </c>
      <c r="G42" s="11" t="e">
        <f>SUM(G43+G55+G67+G48+G60)</f>
        <v>#REF!</v>
      </c>
    </row>
    <row r="43" spans="1:256" ht="27" x14ac:dyDescent="0.25">
      <c r="A43" s="15" t="s">
        <v>22</v>
      </c>
      <c r="B43" s="16" t="s">
        <v>19</v>
      </c>
      <c r="C43" s="16" t="s">
        <v>55</v>
      </c>
      <c r="D43" s="16" t="s">
        <v>56</v>
      </c>
      <c r="E43" s="16"/>
      <c r="F43" s="17">
        <f>SUM(F44)</f>
        <v>1610.8</v>
      </c>
      <c r="G43" s="17">
        <f>SUM(G44)</f>
        <v>1696.3</v>
      </c>
    </row>
    <row r="44" spans="1:256" x14ac:dyDescent="0.2">
      <c r="A44" s="22" t="s">
        <v>57</v>
      </c>
      <c r="B44" s="23" t="s">
        <v>58</v>
      </c>
      <c r="C44" s="23" t="s">
        <v>55</v>
      </c>
      <c r="D44" s="23" t="s">
        <v>56</v>
      </c>
      <c r="E44" s="23"/>
      <c r="F44" s="24">
        <f>SUM(F45+F46+F47)</f>
        <v>1610.8</v>
      </c>
      <c r="G44" s="24">
        <f>SUM(G45+G46+G47)</f>
        <v>1696.3</v>
      </c>
    </row>
    <row r="45" spans="1:256" ht="49.5" customHeight="1" x14ac:dyDescent="0.2">
      <c r="A45" s="18" t="s">
        <v>25</v>
      </c>
      <c r="B45" s="19" t="s">
        <v>19</v>
      </c>
      <c r="C45" s="19" t="s">
        <v>55</v>
      </c>
      <c r="D45" s="19" t="s">
        <v>56</v>
      </c>
      <c r="E45" s="19" t="s">
        <v>26</v>
      </c>
      <c r="F45" s="20">
        <v>1188.3</v>
      </c>
      <c r="G45" s="20">
        <v>1188.3</v>
      </c>
    </row>
    <row r="46" spans="1:256" ht="25.5" x14ac:dyDescent="0.2">
      <c r="A46" s="18" t="s">
        <v>39</v>
      </c>
      <c r="B46" s="19" t="s">
        <v>19</v>
      </c>
      <c r="C46" s="19" t="s">
        <v>55</v>
      </c>
      <c r="D46" s="19" t="s">
        <v>56</v>
      </c>
      <c r="E46" s="19" t="s">
        <v>32</v>
      </c>
      <c r="F46" s="20">
        <v>304.02</v>
      </c>
      <c r="G46" s="20">
        <v>428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51.75" customHeight="1" x14ac:dyDescent="0.2">
      <c r="A47" s="18" t="s">
        <v>25</v>
      </c>
      <c r="B47" s="19" t="s">
        <v>19</v>
      </c>
      <c r="C47" s="19" t="s">
        <v>55</v>
      </c>
      <c r="D47" s="19" t="s">
        <v>59</v>
      </c>
      <c r="E47" s="19" t="s">
        <v>26</v>
      </c>
      <c r="F47" s="20">
        <v>118.48</v>
      </c>
      <c r="G47" s="20">
        <v>80</v>
      </c>
    </row>
    <row r="48" spans="1:256" ht="27" x14ac:dyDescent="0.25">
      <c r="A48" s="15" t="s">
        <v>60</v>
      </c>
      <c r="B48" s="28" t="s">
        <v>19</v>
      </c>
      <c r="C48" s="28" t="s">
        <v>55</v>
      </c>
      <c r="D48" s="28" t="s">
        <v>61</v>
      </c>
      <c r="E48" s="28"/>
      <c r="F48" s="17">
        <f>SUM(F49)</f>
        <v>964</v>
      </c>
      <c r="G48" s="14">
        <f>SUM(G49+G53)</f>
        <v>886.22</v>
      </c>
    </row>
    <row r="49" spans="1:256" ht="38.25" x14ac:dyDescent="0.2">
      <c r="A49" s="22" t="s">
        <v>62</v>
      </c>
      <c r="B49" s="30" t="s">
        <v>19</v>
      </c>
      <c r="C49" s="30" t="s">
        <v>55</v>
      </c>
      <c r="D49" s="30" t="s">
        <v>61</v>
      </c>
      <c r="E49" s="30"/>
      <c r="F49" s="24">
        <f>SUM(F50+F52+F51)</f>
        <v>964</v>
      </c>
      <c r="G49" s="24">
        <f>SUM(G50+G52+G51)</f>
        <v>886</v>
      </c>
    </row>
    <row r="50" spans="1:256" ht="57" customHeight="1" x14ac:dyDescent="0.2">
      <c r="A50" s="18" t="s">
        <v>25</v>
      </c>
      <c r="B50" s="19" t="s">
        <v>19</v>
      </c>
      <c r="C50" s="19" t="s">
        <v>55</v>
      </c>
      <c r="D50" s="35" t="s">
        <v>61</v>
      </c>
      <c r="E50" s="19" t="s">
        <v>26</v>
      </c>
      <c r="F50" s="20">
        <v>571.1</v>
      </c>
      <c r="G50" s="20">
        <v>571.1</v>
      </c>
    </row>
    <row r="51" spans="1:256" ht="54.75" customHeight="1" x14ac:dyDescent="0.2">
      <c r="A51" s="18" t="s">
        <v>25</v>
      </c>
      <c r="B51" s="23" t="s">
        <v>19</v>
      </c>
      <c r="C51" s="23" t="s">
        <v>55</v>
      </c>
      <c r="D51" s="35" t="s">
        <v>63</v>
      </c>
      <c r="E51" s="19" t="s">
        <v>26</v>
      </c>
      <c r="F51" s="20">
        <v>178.4</v>
      </c>
      <c r="G51" s="20">
        <v>178.4</v>
      </c>
    </row>
    <row r="52" spans="1:256" ht="33.75" customHeight="1" x14ac:dyDescent="0.2">
      <c r="A52" s="18" t="s">
        <v>39</v>
      </c>
      <c r="B52" s="19" t="s">
        <v>19</v>
      </c>
      <c r="C52" s="19" t="s">
        <v>55</v>
      </c>
      <c r="D52" s="35" t="s">
        <v>61</v>
      </c>
      <c r="E52" s="19" t="s">
        <v>32</v>
      </c>
      <c r="F52" s="20">
        <v>214.5</v>
      </c>
      <c r="G52" s="20">
        <v>136.5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58.5" customHeight="1" x14ac:dyDescent="0.2">
      <c r="A53" s="22" t="s">
        <v>64</v>
      </c>
      <c r="B53" s="23" t="s">
        <v>19</v>
      </c>
      <c r="C53" s="23" t="s">
        <v>55</v>
      </c>
      <c r="D53" s="23" t="s">
        <v>65</v>
      </c>
      <c r="E53" s="23"/>
      <c r="F53" s="24">
        <f>SUM(F54)</f>
        <v>0.22</v>
      </c>
      <c r="G53" s="24">
        <f>SUM(G54)</f>
        <v>0.22</v>
      </c>
    </row>
    <row r="54" spans="1:256" ht="25.5" x14ac:dyDescent="0.2">
      <c r="A54" s="18" t="s">
        <v>39</v>
      </c>
      <c r="B54" s="19" t="s">
        <v>19</v>
      </c>
      <c r="C54" s="19" t="s">
        <v>55</v>
      </c>
      <c r="D54" s="19" t="s">
        <v>65</v>
      </c>
      <c r="E54" s="19" t="s">
        <v>32</v>
      </c>
      <c r="F54" s="20">
        <v>0.22</v>
      </c>
      <c r="G54" s="20">
        <v>0.22</v>
      </c>
    </row>
    <row r="55" spans="1:256" ht="27" x14ac:dyDescent="0.25">
      <c r="A55" s="15" t="s">
        <v>66</v>
      </c>
      <c r="B55" s="16" t="s">
        <v>19</v>
      </c>
      <c r="C55" s="16" t="s">
        <v>55</v>
      </c>
      <c r="D55" s="16" t="s">
        <v>67</v>
      </c>
      <c r="E55" s="16"/>
      <c r="F55" s="17">
        <f>SUM(F56)</f>
        <v>6560.6399999999994</v>
      </c>
      <c r="G55" s="17">
        <f>SUM(G56)</f>
        <v>7214</v>
      </c>
    </row>
    <row r="56" spans="1:256" x14ac:dyDescent="0.2">
      <c r="A56" s="18" t="s">
        <v>68</v>
      </c>
      <c r="B56" s="19" t="s">
        <v>19</v>
      </c>
      <c r="C56" s="19" t="s">
        <v>55</v>
      </c>
      <c r="D56" s="19" t="s">
        <v>67</v>
      </c>
      <c r="E56" s="19"/>
      <c r="F56" s="20">
        <f>SUM(F57+F59+F58)</f>
        <v>6560.6399999999994</v>
      </c>
      <c r="G56" s="20">
        <f>SUM(G57+G59+G58)</f>
        <v>7214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25.5" x14ac:dyDescent="0.2">
      <c r="A57" s="18" t="s">
        <v>39</v>
      </c>
      <c r="B57" s="19" t="s">
        <v>19</v>
      </c>
      <c r="C57" s="19" t="s">
        <v>55</v>
      </c>
      <c r="D57" s="19" t="s">
        <v>69</v>
      </c>
      <c r="E57" s="19" t="s">
        <v>32</v>
      </c>
      <c r="F57" s="20">
        <v>3110.14</v>
      </c>
      <c r="G57" s="20">
        <v>3763.5</v>
      </c>
    </row>
    <row r="58" spans="1:256" x14ac:dyDescent="0.2">
      <c r="A58" s="18" t="s">
        <v>40</v>
      </c>
      <c r="B58" s="19" t="s">
        <v>19</v>
      </c>
      <c r="C58" s="19" t="s">
        <v>55</v>
      </c>
      <c r="D58" s="19" t="s">
        <v>69</v>
      </c>
      <c r="E58" s="19" t="s">
        <v>41</v>
      </c>
      <c r="F58" s="20">
        <v>200.5</v>
      </c>
      <c r="G58" s="20">
        <v>200.5</v>
      </c>
    </row>
    <row r="59" spans="1:256" x14ac:dyDescent="0.2">
      <c r="A59" s="22" t="s">
        <v>40</v>
      </c>
      <c r="B59" s="23" t="s">
        <v>19</v>
      </c>
      <c r="C59" s="23" t="s">
        <v>55</v>
      </c>
      <c r="D59" s="23" t="s">
        <v>70</v>
      </c>
      <c r="E59" s="23" t="s">
        <v>41</v>
      </c>
      <c r="F59" s="24">
        <v>3250</v>
      </c>
      <c r="G59" s="24">
        <v>3250</v>
      </c>
    </row>
    <row r="60" spans="1:256" ht="26.25" x14ac:dyDescent="0.25">
      <c r="A60" s="36" t="s">
        <v>71</v>
      </c>
      <c r="B60" s="37" t="s">
        <v>19</v>
      </c>
      <c r="C60" s="37" t="s">
        <v>55</v>
      </c>
      <c r="D60" s="37"/>
      <c r="E60" s="37"/>
      <c r="F60" s="14">
        <f>SUM(F61)</f>
        <v>11348</v>
      </c>
      <c r="G60" s="14" t="e">
        <f>SUM(G61)</f>
        <v>#REF!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ht="51" x14ac:dyDescent="0.2">
      <c r="A61" s="22" t="s">
        <v>72</v>
      </c>
      <c r="B61" s="30" t="s">
        <v>19</v>
      </c>
      <c r="C61" s="30" t="s">
        <v>55</v>
      </c>
      <c r="D61" s="30"/>
      <c r="E61" s="30"/>
      <c r="F61" s="20">
        <f>SUM(F62+F64)</f>
        <v>11348</v>
      </c>
      <c r="G61" s="20" t="e">
        <f>SUM(G62+G64)</f>
        <v>#REF!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25.5" x14ac:dyDescent="0.2">
      <c r="A62" s="22" t="s">
        <v>73</v>
      </c>
      <c r="B62" s="30" t="s">
        <v>19</v>
      </c>
      <c r="C62" s="30" t="s">
        <v>55</v>
      </c>
      <c r="D62" s="30" t="s">
        <v>74</v>
      </c>
      <c r="E62" s="30"/>
      <c r="F62" s="24">
        <f>SUM(F63)</f>
        <v>5674</v>
      </c>
      <c r="G62" s="24">
        <f>SUM(G63)</f>
        <v>5403</v>
      </c>
    </row>
    <row r="63" spans="1:256" ht="54.75" customHeight="1" x14ac:dyDescent="0.25">
      <c r="A63" s="18" t="s">
        <v>25</v>
      </c>
      <c r="B63" s="35" t="s">
        <v>19</v>
      </c>
      <c r="C63" s="35" t="s">
        <v>55</v>
      </c>
      <c r="D63" s="35" t="s">
        <v>74</v>
      </c>
      <c r="E63" s="35" t="s">
        <v>26</v>
      </c>
      <c r="F63" s="20">
        <v>5674</v>
      </c>
      <c r="G63" s="20">
        <v>5403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ht="25.5" x14ac:dyDescent="0.2">
      <c r="A64" s="22" t="s">
        <v>73</v>
      </c>
      <c r="B64" s="30" t="s">
        <v>19</v>
      </c>
      <c r="C64" s="30" t="s">
        <v>55</v>
      </c>
      <c r="D64" s="30" t="s">
        <v>75</v>
      </c>
      <c r="E64" s="30"/>
      <c r="F64" s="24">
        <f>SUM(F65+F66)</f>
        <v>5674</v>
      </c>
      <c r="G64" s="24" t="e">
        <f>SUM(G65+G66+#REF!)</f>
        <v>#REF!</v>
      </c>
    </row>
    <row r="65" spans="1:256" ht="53.25" customHeight="1" x14ac:dyDescent="0.2">
      <c r="A65" s="18" t="s">
        <v>25</v>
      </c>
      <c r="B65" s="19" t="s">
        <v>19</v>
      </c>
      <c r="C65" s="19" t="s">
        <v>55</v>
      </c>
      <c r="D65" s="35" t="s">
        <v>75</v>
      </c>
      <c r="E65" s="19" t="s">
        <v>26</v>
      </c>
      <c r="F65" s="20">
        <v>4586</v>
      </c>
      <c r="G65" s="20">
        <v>3887.7</v>
      </c>
    </row>
    <row r="66" spans="1:256" ht="25.5" x14ac:dyDescent="0.2">
      <c r="A66" s="18" t="s">
        <v>39</v>
      </c>
      <c r="B66" s="19" t="s">
        <v>19</v>
      </c>
      <c r="C66" s="19" t="s">
        <v>55</v>
      </c>
      <c r="D66" s="35" t="s">
        <v>75</v>
      </c>
      <c r="E66" s="19" t="s">
        <v>32</v>
      </c>
      <c r="F66" s="20">
        <v>1088</v>
      </c>
      <c r="G66" s="20">
        <v>1514.7</v>
      </c>
    </row>
    <row r="67" spans="1:256" ht="13.5" x14ac:dyDescent="0.25">
      <c r="A67" s="15" t="s">
        <v>76</v>
      </c>
      <c r="B67" s="28" t="s">
        <v>19</v>
      </c>
      <c r="C67" s="28" t="s">
        <v>55</v>
      </c>
      <c r="D67" s="28" t="s">
        <v>77</v>
      </c>
      <c r="E67" s="16"/>
      <c r="F67" s="17">
        <f>SUM(F68+F72+F76)</f>
        <v>6832</v>
      </c>
      <c r="G67" s="17" t="e">
        <f>SUM(G68+G72+G76)</f>
        <v>#REF!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ht="25.5" x14ac:dyDescent="0.2">
      <c r="A68" s="22" t="s">
        <v>78</v>
      </c>
      <c r="B68" s="30" t="s">
        <v>19</v>
      </c>
      <c r="C68" s="30" t="s">
        <v>55</v>
      </c>
      <c r="D68" s="30" t="s">
        <v>79</v>
      </c>
      <c r="E68" s="30"/>
      <c r="F68" s="24">
        <f>SUM(F69+F70+F71)</f>
        <v>692</v>
      </c>
      <c r="G68" s="24">
        <f>SUM(G69)</f>
        <v>92</v>
      </c>
    </row>
    <row r="69" spans="1:256" ht="25.5" x14ac:dyDescent="0.2">
      <c r="A69" s="18" t="s">
        <v>39</v>
      </c>
      <c r="B69" s="35" t="s">
        <v>19</v>
      </c>
      <c r="C69" s="35" t="s">
        <v>55</v>
      </c>
      <c r="D69" s="35" t="s">
        <v>79</v>
      </c>
      <c r="E69" s="35" t="s">
        <v>32</v>
      </c>
      <c r="F69" s="20">
        <v>92</v>
      </c>
      <c r="G69" s="20">
        <v>92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8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58.5" customHeight="1" x14ac:dyDescent="0.2">
      <c r="A70" s="18" t="s">
        <v>25</v>
      </c>
      <c r="B70" s="35" t="s">
        <v>19</v>
      </c>
      <c r="C70" s="35" t="s">
        <v>55</v>
      </c>
      <c r="D70" s="35" t="s">
        <v>335</v>
      </c>
      <c r="E70" s="35" t="s">
        <v>26</v>
      </c>
      <c r="F70" s="20">
        <v>500</v>
      </c>
      <c r="G70" s="20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8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25.5" x14ac:dyDescent="0.2">
      <c r="A71" s="18" t="s">
        <v>39</v>
      </c>
      <c r="B71" s="35" t="s">
        <v>19</v>
      </c>
      <c r="C71" s="35" t="s">
        <v>55</v>
      </c>
      <c r="D71" s="35" t="s">
        <v>335</v>
      </c>
      <c r="E71" s="35" t="s">
        <v>32</v>
      </c>
      <c r="F71" s="20">
        <v>100</v>
      </c>
      <c r="G71" s="20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38.25" x14ac:dyDescent="0.2">
      <c r="A72" s="39" t="s">
        <v>80</v>
      </c>
      <c r="B72" s="30" t="s">
        <v>19</v>
      </c>
      <c r="C72" s="30" t="s">
        <v>81</v>
      </c>
      <c r="D72" s="30" t="s">
        <v>82</v>
      </c>
      <c r="E72" s="30"/>
      <c r="F72" s="24">
        <f>SUM(F73+F74+F75)</f>
        <v>6050</v>
      </c>
      <c r="G72" s="24" t="e">
        <f>SUM(G73+#REF!+#REF!+#REF!)</f>
        <v>#REF!</v>
      </c>
    </row>
    <row r="73" spans="1:256" ht="25.5" x14ac:dyDescent="0.2">
      <c r="A73" s="18" t="s">
        <v>39</v>
      </c>
      <c r="B73" s="35" t="s">
        <v>19</v>
      </c>
      <c r="C73" s="35" t="s">
        <v>55</v>
      </c>
      <c r="D73" s="35" t="s">
        <v>82</v>
      </c>
      <c r="E73" s="35" t="s">
        <v>32</v>
      </c>
      <c r="F73" s="20">
        <v>5550</v>
      </c>
      <c r="G73" s="20">
        <v>5850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51" x14ac:dyDescent="0.2">
      <c r="A74" s="18" t="s">
        <v>25</v>
      </c>
      <c r="B74" s="35" t="s">
        <v>19</v>
      </c>
      <c r="C74" s="35" t="s">
        <v>55</v>
      </c>
      <c r="D74" s="35" t="s">
        <v>336</v>
      </c>
      <c r="E74" s="35" t="s">
        <v>26</v>
      </c>
      <c r="F74" s="20">
        <v>400</v>
      </c>
      <c r="G74" s="20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25.5" x14ac:dyDescent="0.2">
      <c r="A75" s="18" t="s">
        <v>39</v>
      </c>
      <c r="B75" s="35" t="s">
        <v>19</v>
      </c>
      <c r="C75" s="35" t="s">
        <v>55</v>
      </c>
      <c r="D75" s="35" t="s">
        <v>336</v>
      </c>
      <c r="E75" s="35" t="s">
        <v>32</v>
      </c>
      <c r="F75" s="20">
        <v>100</v>
      </c>
      <c r="G75" s="20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52.9" customHeight="1" x14ac:dyDescent="0.2">
      <c r="A76" s="40" t="s">
        <v>83</v>
      </c>
      <c r="B76" s="30" t="s">
        <v>19</v>
      </c>
      <c r="C76" s="30" t="s">
        <v>55</v>
      </c>
      <c r="D76" s="30" t="s">
        <v>84</v>
      </c>
      <c r="E76" s="30"/>
      <c r="F76" s="24">
        <f>SUM(F77)</f>
        <v>90</v>
      </c>
      <c r="G76" s="24">
        <f>SUM(G77)</f>
        <v>220</v>
      </c>
    </row>
    <row r="77" spans="1:256" ht="25.5" x14ac:dyDescent="0.2">
      <c r="A77" s="18" t="s">
        <v>39</v>
      </c>
      <c r="B77" s="35" t="s">
        <v>19</v>
      </c>
      <c r="C77" s="35" t="s">
        <v>55</v>
      </c>
      <c r="D77" s="35" t="s">
        <v>84</v>
      </c>
      <c r="E77" s="35" t="s">
        <v>32</v>
      </c>
      <c r="F77" s="20">
        <v>90</v>
      </c>
      <c r="G77" s="20">
        <v>220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s="34" customFormat="1" ht="25.5" x14ac:dyDescent="0.2">
      <c r="A78" s="36" t="s">
        <v>269</v>
      </c>
      <c r="B78" s="37" t="s">
        <v>19</v>
      </c>
      <c r="C78" s="37" t="s">
        <v>55</v>
      </c>
      <c r="D78" s="37" t="s">
        <v>270</v>
      </c>
      <c r="E78" s="37"/>
      <c r="F78" s="14">
        <f>SUM(F79)</f>
        <v>480.41</v>
      </c>
      <c r="G78" s="14"/>
    </row>
    <row r="79" spans="1:256" ht="25.5" x14ac:dyDescent="0.2">
      <c r="A79" s="18" t="s">
        <v>39</v>
      </c>
      <c r="B79" s="30" t="s">
        <v>19</v>
      </c>
      <c r="C79" s="30" t="s">
        <v>55</v>
      </c>
      <c r="D79" s="30" t="s">
        <v>270</v>
      </c>
      <c r="E79" s="35" t="s">
        <v>32</v>
      </c>
      <c r="F79" s="20">
        <v>480.41</v>
      </c>
      <c r="G79" s="2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5.75" x14ac:dyDescent="0.25">
      <c r="A80" s="9" t="s">
        <v>85</v>
      </c>
      <c r="B80" s="41" t="s">
        <v>21</v>
      </c>
      <c r="C80" s="41"/>
      <c r="D80" s="41"/>
      <c r="E80" s="41"/>
      <c r="F80" s="42">
        <f t="shared" ref="F80:G82" si="1">SUM(F81)</f>
        <v>190</v>
      </c>
      <c r="G80" s="42">
        <f t="shared" si="1"/>
        <v>35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</row>
    <row r="81" spans="1:256" ht="13.5" x14ac:dyDescent="0.25">
      <c r="A81" s="15" t="s">
        <v>86</v>
      </c>
      <c r="B81" s="28" t="s">
        <v>21</v>
      </c>
      <c r="C81" s="28" t="s">
        <v>34</v>
      </c>
      <c r="D81" s="28"/>
      <c r="E81" s="28"/>
      <c r="F81" s="17">
        <f t="shared" si="1"/>
        <v>190</v>
      </c>
      <c r="G81" s="17">
        <f t="shared" si="1"/>
        <v>35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</row>
    <row r="82" spans="1:256" ht="26.25" x14ac:dyDescent="0.25">
      <c r="A82" s="22" t="s">
        <v>78</v>
      </c>
      <c r="B82" s="28" t="s">
        <v>21</v>
      </c>
      <c r="C82" s="28" t="s">
        <v>34</v>
      </c>
      <c r="D82" s="28" t="s">
        <v>79</v>
      </c>
      <c r="E82" s="28"/>
      <c r="F82" s="17">
        <f t="shared" si="1"/>
        <v>190</v>
      </c>
      <c r="G82" s="17">
        <f t="shared" si="1"/>
        <v>35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</row>
    <row r="83" spans="1:256" ht="25.5" x14ac:dyDescent="0.2">
      <c r="A83" s="22" t="s">
        <v>39</v>
      </c>
      <c r="B83" s="35" t="s">
        <v>21</v>
      </c>
      <c r="C83" s="35" t="s">
        <v>34</v>
      </c>
      <c r="D83" s="35" t="s">
        <v>79</v>
      </c>
      <c r="E83" s="35" t="s">
        <v>32</v>
      </c>
      <c r="F83" s="20">
        <v>190</v>
      </c>
      <c r="G83" s="20">
        <v>35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31.5" x14ac:dyDescent="0.25">
      <c r="A84" s="9" t="s">
        <v>87</v>
      </c>
      <c r="B84" s="44" t="s">
        <v>28</v>
      </c>
      <c r="C84" s="44"/>
      <c r="D84" s="44"/>
      <c r="E84" s="44"/>
      <c r="F84" s="42">
        <f t="shared" ref="F84:G86" si="2">SUM(F85)</f>
        <v>550</v>
      </c>
      <c r="G84" s="42">
        <f t="shared" si="2"/>
        <v>600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27" x14ac:dyDescent="0.25">
      <c r="A85" s="15" t="s">
        <v>88</v>
      </c>
      <c r="B85" s="16" t="s">
        <v>28</v>
      </c>
      <c r="C85" s="16" t="s">
        <v>89</v>
      </c>
      <c r="D85" s="16"/>
      <c r="E85" s="16"/>
      <c r="F85" s="17">
        <f t="shared" si="2"/>
        <v>550</v>
      </c>
      <c r="G85" s="17">
        <f t="shared" si="2"/>
        <v>600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3.5" x14ac:dyDescent="0.25">
      <c r="A86" s="15" t="s">
        <v>76</v>
      </c>
      <c r="B86" s="16" t="s">
        <v>28</v>
      </c>
      <c r="C86" s="16" t="s">
        <v>89</v>
      </c>
      <c r="D86" s="16" t="s">
        <v>77</v>
      </c>
      <c r="E86" s="16"/>
      <c r="F86" s="17">
        <f t="shared" si="2"/>
        <v>550</v>
      </c>
      <c r="G86" s="17">
        <f t="shared" si="2"/>
        <v>600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25.5" x14ac:dyDescent="0.2">
      <c r="A87" s="22" t="s">
        <v>78</v>
      </c>
      <c r="B87" s="13" t="s">
        <v>28</v>
      </c>
      <c r="C87" s="13" t="s">
        <v>89</v>
      </c>
      <c r="D87" s="13" t="s">
        <v>79</v>
      </c>
      <c r="E87" s="13"/>
      <c r="F87" s="14">
        <f>SUM(F92+F89)</f>
        <v>550</v>
      </c>
      <c r="G87" s="14">
        <f>SUM(G92+G89)</f>
        <v>600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21.75" customHeight="1" x14ac:dyDescent="0.2">
      <c r="A88" s="18" t="s">
        <v>90</v>
      </c>
      <c r="B88" s="19" t="s">
        <v>28</v>
      </c>
      <c r="C88" s="19" t="s">
        <v>89</v>
      </c>
      <c r="D88" s="19" t="s">
        <v>79</v>
      </c>
      <c r="E88" s="19"/>
      <c r="F88" s="20">
        <f>SUM(F89)</f>
        <v>350</v>
      </c>
      <c r="G88" s="20">
        <f>SUM(G89)</f>
        <v>300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54" customHeight="1" x14ac:dyDescent="0.2">
      <c r="A89" s="18" t="s">
        <v>25</v>
      </c>
      <c r="B89" s="23" t="s">
        <v>28</v>
      </c>
      <c r="C89" s="23" t="s">
        <v>89</v>
      </c>
      <c r="D89" s="23" t="s">
        <v>79</v>
      </c>
      <c r="E89" s="23" t="s">
        <v>26</v>
      </c>
      <c r="F89" s="24">
        <v>350</v>
      </c>
      <c r="G89" s="24">
        <v>300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25.5" x14ac:dyDescent="0.2">
      <c r="A90" s="22" t="s">
        <v>78</v>
      </c>
      <c r="B90" s="19" t="s">
        <v>28</v>
      </c>
      <c r="C90" s="19" t="s">
        <v>89</v>
      </c>
      <c r="D90" s="19" t="s">
        <v>79</v>
      </c>
      <c r="E90" s="19"/>
      <c r="F90" s="20">
        <f>SUM(F92)</f>
        <v>200</v>
      </c>
      <c r="G90" s="20">
        <f>SUM(G92)</f>
        <v>300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ht="38.25" x14ac:dyDescent="0.2">
      <c r="A91" s="18" t="s">
        <v>91</v>
      </c>
      <c r="B91" s="19" t="s">
        <v>28</v>
      </c>
      <c r="C91" s="19" t="s">
        <v>89</v>
      </c>
      <c r="D91" s="19" t="s">
        <v>79</v>
      </c>
      <c r="E91" s="19"/>
      <c r="F91" s="20">
        <f>SUM(F92)</f>
        <v>200</v>
      </c>
      <c r="G91" s="20">
        <v>300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ht="25.5" x14ac:dyDescent="0.2">
      <c r="A92" s="22" t="s">
        <v>92</v>
      </c>
      <c r="B92" s="23" t="s">
        <v>28</v>
      </c>
      <c r="C92" s="23" t="s">
        <v>89</v>
      </c>
      <c r="D92" s="23" t="s">
        <v>79</v>
      </c>
      <c r="E92" s="23" t="s">
        <v>93</v>
      </c>
      <c r="F92" s="24">
        <v>200</v>
      </c>
      <c r="G92" s="24">
        <v>300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ht="15.75" x14ac:dyDescent="0.25">
      <c r="A93" s="9" t="s">
        <v>94</v>
      </c>
      <c r="B93" s="41" t="s">
        <v>34</v>
      </c>
      <c r="C93" s="41"/>
      <c r="D93" s="41"/>
      <c r="E93" s="41"/>
      <c r="F93" s="42">
        <f>SUM(F104+F99+F94)</f>
        <v>17267.129999999997</v>
      </c>
      <c r="G93" s="42">
        <f>SUM(G104+G99+G94)</f>
        <v>9184.5</v>
      </c>
    </row>
    <row r="94" spans="1:256" x14ac:dyDescent="0.2">
      <c r="A94" s="36" t="s">
        <v>95</v>
      </c>
      <c r="B94" s="37" t="s">
        <v>34</v>
      </c>
      <c r="C94" s="37" t="s">
        <v>96</v>
      </c>
      <c r="D94" s="37"/>
      <c r="E94" s="37"/>
      <c r="F94" s="14">
        <f>SUM(F97+F95)</f>
        <v>8009.49</v>
      </c>
      <c r="G94" s="14">
        <f>SUM(G97+G95)</f>
        <v>2011</v>
      </c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  <c r="IV94" s="34"/>
    </row>
    <row r="95" spans="1:256" ht="25.5" x14ac:dyDescent="0.2">
      <c r="A95" s="22" t="s">
        <v>97</v>
      </c>
      <c r="B95" s="30" t="s">
        <v>34</v>
      </c>
      <c r="C95" s="30" t="s">
        <v>96</v>
      </c>
      <c r="D95" s="23" t="s">
        <v>69</v>
      </c>
      <c r="E95" s="30"/>
      <c r="F95" s="24">
        <f>SUM(F96)</f>
        <v>8000</v>
      </c>
      <c r="G95" s="24">
        <f>SUM(G96)</f>
        <v>2000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  <c r="IV95" s="34"/>
    </row>
    <row r="96" spans="1:256" x14ac:dyDescent="0.2">
      <c r="A96" s="18" t="s">
        <v>40</v>
      </c>
      <c r="B96" s="35" t="s">
        <v>34</v>
      </c>
      <c r="C96" s="35" t="s">
        <v>96</v>
      </c>
      <c r="D96" s="19" t="s">
        <v>69</v>
      </c>
      <c r="E96" s="30" t="s">
        <v>41</v>
      </c>
      <c r="F96" s="24">
        <v>8000</v>
      </c>
      <c r="G96" s="24">
        <v>2000</v>
      </c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  <c r="IV96" s="34"/>
    </row>
    <row r="97" spans="1:256" ht="38.25" x14ac:dyDescent="0.2">
      <c r="A97" s="22" t="s">
        <v>98</v>
      </c>
      <c r="B97" s="30" t="s">
        <v>34</v>
      </c>
      <c r="C97" s="30" t="s">
        <v>96</v>
      </c>
      <c r="D97" s="30" t="s">
        <v>99</v>
      </c>
      <c r="E97" s="30"/>
      <c r="F97" s="24">
        <f>SUM(F98)</f>
        <v>9.49</v>
      </c>
      <c r="G97" s="24">
        <f>SUM(G98)</f>
        <v>11</v>
      </c>
    </row>
    <row r="98" spans="1:256" ht="25.5" x14ac:dyDescent="0.2">
      <c r="A98" s="18" t="s">
        <v>39</v>
      </c>
      <c r="B98" s="35" t="s">
        <v>34</v>
      </c>
      <c r="C98" s="35" t="s">
        <v>96</v>
      </c>
      <c r="D98" s="35" t="s">
        <v>99</v>
      </c>
      <c r="E98" s="35" t="s">
        <v>32</v>
      </c>
      <c r="F98" s="20">
        <v>9.49</v>
      </c>
      <c r="G98" s="20">
        <v>11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56" x14ac:dyDescent="0.2">
      <c r="A99" s="36" t="s">
        <v>100</v>
      </c>
      <c r="B99" s="13" t="s">
        <v>34</v>
      </c>
      <c r="C99" s="13" t="s">
        <v>101</v>
      </c>
      <c r="D99" s="13"/>
      <c r="E99" s="13"/>
      <c r="F99" s="14">
        <f>SUM(F100)</f>
        <v>8807.64</v>
      </c>
      <c r="G99" s="14">
        <f>SUM(G100)</f>
        <v>6723.5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  <c r="IV99" s="34"/>
    </row>
    <row r="100" spans="1:256" ht="13.5" x14ac:dyDescent="0.25">
      <c r="A100" s="15" t="s">
        <v>76</v>
      </c>
      <c r="B100" s="28" t="s">
        <v>34</v>
      </c>
      <c r="C100" s="28" t="s">
        <v>101</v>
      </c>
      <c r="D100" s="16" t="s">
        <v>77</v>
      </c>
      <c r="E100" s="28"/>
      <c r="F100" s="17">
        <f>SUM(F101)</f>
        <v>8807.64</v>
      </c>
      <c r="G100" s="17">
        <f>SUM(G101)</f>
        <v>6723.5</v>
      </c>
    </row>
    <row r="101" spans="1:256" ht="43.5" customHeight="1" x14ac:dyDescent="0.2">
      <c r="A101" s="45" t="s">
        <v>102</v>
      </c>
      <c r="B101" s="23" t="s">
        <v>34</v>
      </c>
      <c r="C101" s="23" t="s">
        <v>101</v>
      </c>
      <c r="D101" s="23" t="s">
        <v>103</v>
      </c>
      <c r="E101" s="23"/>
      <c r="F101" s="24">
        <f>SUM(F102:F103)</f>
        <v>8807.64</v>
      </c>
      <c r="G101" s="24">
        <f>SUM(G102:G103)</f>
        <v>6723.5</v>
      </c>
    </row>
    <row r="102" spans="1:256" ht="25.5" x14ac:dyDescent="0.2">
      <c r="A102" s="18" t="s">
        <v>39</v>
      </c>
      <c r="B102" s="19" t="s">
        <v>34</v>
      </c>
      <c r="C102" s="19" t="s">
        <v>101</v>
      </c>
      <c r="D102" s="19" t="s">
        <v>103</v>
      </c>
      <c r="E102" s="19" t="s">
        <v>32</v>
      </c>
      <c r="F102" s="20">
        <v>7807.64</v>
      </c>
      <c r="G102" s="20">
        <v>4423.5</v>
      </c>
    </row>
    <row r="103" spans="1:256" ht="25.5" x14ac:dyDescent="0.2">
      <c r="A103" s="18" t="s">
        <v>92</v>
      </c>
      <c r="B103" s="19" t="s">
        <v>104</v>
      </c>
      <c r="C103" s="19" t="s">
        <v>101</v>
      </c>
      <c r="D103" s="19" t="s">
        <v>103</v>
      </c>
      <c r="E103" s="19" t="s">
        <v>93</v>
      </c>
      <c r="F103" s="20">
        <v>1000</v>
      </c>
      <c r="G103" s="20">
        <v>2300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</row>
    <row r="104" spans="1:256" x14ac:dyDescent="0.2">
      <c r="A104" s="36" t="s">
        <v>105</v>
      </c>
      <c r="B104" s="37" t="s">
        <v>34</v>
      </c>
      <c r="C104" s="37" t="s">
        <v>106</v>
      </c>
      <c r="D104" s="37"/>
      <c r="E104" s="37"/>
      <c r="F104" s="14">
        <f>SUM(F105)</f>
        <v>450</v>
      </c>
      <c r="G104" s="14">
        <f>SUM(G105)</f>
        <v>450</v>
      </c>
    </row>
    <row r="105" spans="1:256" ht="13.5" x14ac:dyDescent="0.25">
      <c r="A105" s="15" t="s">
        <v>76</v>
      </c>
      <c r="B105" s="37" t="s">
        <v>34</v>
      </c>
      <c r="C105" s="37" t="s">
        <v>106</v>
      </c>
      <c r="D105" s="16" t="s">
        <v>77</v>
      </c>
      <c r="E105" s="37"/>
      <c r="F105" s="14">
        <f>SUM(F108+F106)</f>
        <v>450</v>
      </c>
      <c r="G105" s="14">
        <f>SUM(G108+G106)</f>
        <v>450</v>
      </c>
    </row>
    <row r="106" spans="1:256" ht="43.5" customHeight="1" x14ac:dyDescent="0.25">
      <c r="A106" s="39" t="s">
        <v>80</v>
      </c>
      <c r="B106" s="28" t="s">
        <v>34</v>
      </c>
      <c r="C106" s="28" t="s">
        <v>106</v>
      </c>
      <c r="D106" s="16" t="s">
        <v>82</v>
      </c>
      <c r="E106" s="28"/>
      <c r="F106" s="17">
        <f>SUM(F107)</f>
        <v>400</v>
      </c>
      <c r="G106" s="17">
        <f>SUM(G107)</f>
        <v>400</v>
      </c>
    </row>
    <row r="107" spans="1:256" ht="25.5" x14ac:dyDescent="0.2">
      <c r="A107" s="18" t="s">
        <v>39</v>
      </c>
      <c r="B107" s="19" t="s">
        <v>34</v>
      </c>
      <c r="C107" s="19" t="s">
        <v>106</v>
      </c>
      <c r="D107" s="19" t="s">
        <v>82</v>
      </c>
      <c r="E107" s="19" t="s">
        <v>32</v>
      </c>
      <c r="F107" s="46">
        <v>400</v>
      </c>
      <c r="G107" s="46">
        <v>400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</row>
    <row r="108" spans="1:256" ht="51" x14ac:dyDescent="0.2">
      <c r="A108" s="22" t="s">
        <v>107</v>
      </c>
      <c r="B108" s="30" t="s">
        <v>34</v>
      </c>
      <c r="C108" s="30" t="s">
        <v>106</v>
      </c>
      <c r="D108" s="30" t="s">
        <v>108</v>
      </c>
      <c r="E108" s="30"/>
      <c r="F108" s="24">
        <f>SUM(F109:F109)</f>
        <v>50</v>
      </c>
      <c r="G108" s="24">
        <f>SUM(G109:G109)</f>
        <v>50</v>
      </c>
    </row>
    <row r="109" spans="1:256" x14ac:dyDescent="0.2">
      <c r="A109" s="18" t="s">
        <v>40</v>
      </c>
      <c r="B109" s="35" t="s">
        <v>34</v>
      </c>
      <c r="C109" s="35" t="s">
        <v>106</v>
      </c>
      <c r="D109" s="35" t="s">
        <v>108</v>
      </c>
      <c r="E109" s="19" t="s">
        <v>41</v>
      </c>
      <c r="F109" s="20">
        <v>50</v>
      </c>
      <c r="G109" s="20">
        <v>50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</row>
    <row r="110" spans="1:256" ht="15.75" x14ac:dyDescent="0.25">
      <c r="A110" s="9" t="s">
        <v>109</v>
      </c>
      <c r="B110" s="41" t="s">
        <v>43</v>
      </c>
      <c r="C110" s="41"/>
      <c r="D110" s="41"/>
      <c r="E110" s="41"/>
      <c r="F110" s="42">
        <f>SUM(F111+F131+F152+F123)</f>
        <v>361336.99000000005</v>
      </c>
      <c r="G110" s="42" t="e">
        <f>SUM(G111+G131+G152+G123)</f>
        <v>#REF!</v>
      </c>
    </row>
    <row r="111" spans="1:256" ht="15" x14ac:dyDescent="0.25">
      <c r="A111" s="47" t="s">
        <v>110</v>
      </c>
      <c r="B111" s="48" t="s">
        <v>43</v>
      </c>
      <c r="C111" s="48" t="s">
        <v>19</v>
      </c>
      <c r="D111" s="48"/>
      <c r="E111" s="48"/>
      <c r="F111" s="49">
        <f>SUM(F114+F112+F121)</f>
        <v>196145.44</v>
      </c>
      <c r="G111" s="49" t="e">
        <f>SUM(G114+G112)</f>
        <v>#REF!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  <c r="IV111" s="21"/>
    </row>
    <row r="112" spans="1:256" ht="27" x14ac:dyDescent="0.25">
      <c r="A112" s="15" t="s">
        <v>1</v>
      </c>
      <c r="B112" s="28" t="s">
        <v>43</v>
      </c>
      <c r="C112" s="28" t="s">
        <v>19</v>
      </c>
      <c r="D112" s="28" t="s">
        <v>111</v>
      </c>
      <c r="E112" s="28"/>
      <c r="F112" s="17">
        <f>SUM(F113)</f>
        <v>150623.74</v>
      </c>
      <c r="G112" s="17">
        <f>SUM(G113)</f>
        <v>1561.53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  <c r="IV112" s="21"/>
    </row>
    <row r="113" spans="1:256" ht="25.5" x14ac:dyDescent="0.2">
      <c r="A113" s="18" t="s">
        <v>39</v>
      </c>
      <c r="B113" s="35" t="s">
        <v>43</v>
      </c>
      <c r="C113" s="35" t="s">
        <v>19</v>
      </c>
      <c r="D113" s="35" t="s">
        <v>111</v>
      </c>
      <c r="E113" s="35" t="s">
        <v>32</v>
      </c>
      <c r="F113" s="20">
        <v>150623.74</v>
      </c>
      <c r="G113" s="20">
        <v>1561.53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  <c r="IV113" s="21"/>
    </row>
    <row r="114" spans="1:256" ht="13.5" x14ac:dyDescent="0.25">
      <c r="A114" s="15" t="s">
        <v>76</v>
      </c>
      <c r="B114" s="16" t="s">
        <v>43</v>
      </c>
      <c r="C114" s="16" t="s">
        <v>19</v>
      </c>
      <c r="D114" s="16" t="s">
        <v>77</v>
      </c>
      <c r="E114" s="16"/>
      <c r="F114" s="50">
        <f>SUM(F115+F119)</f>
        <v>11750</v>
      </c>
      <c r="G114" s="50" t="e">
        <f>SUM(G115+#REF!)</f>
        <v>#REF!</v>
      </c>
    </row>
    <row r="115" spans="1:256" ht="51" x14ac:dyDescent="0.2">
      <c r="A115" s="22" t="s">
        <v>112</v>
      </c>
      <c r="B115" s="30" t="s">
        <v>43</v>
      </c>
      <c r="C115" s="30" t="s">
        <v>19</v>
      </c>
      <c r="D115" s="30" t="s">
        <v>113</v>
      </c>
      <c r="E115" s="30"/>
      <c r="F115" s="24">
        <f>SUM(F116+F118+F117)</f>
        <v>11700</v>
      </c>
      <c r="G115" s="24">
        <f>SUM(G116+G118+G117)</f>
        <v>12800.000000000002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51"/>
      <c r="HZ115" s="51"/>
      <c r="IA115" s="51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  <c r="IN115" s="51"/>
      <c r="IO115" s="51"/>
      <c r="IP115" s="51"/>
      <c r="IQ115" s="51"/>
      <c r="IR115" s="51"/>
      <c r="IS115" s="51"/>
      <c r="IT115" s="51"/>
      <c r="IU115" s="51"/>
      <c r="IV115" s="51"/>
    </row>
    <row r="116" spans="1:256" ht="25.5" x14ac:dyDescent="0.2">
      <c r="A116" s="18" t="s">
        <v>39</v>
      </c>
      <c r="B116" s="35" t="s">
        <v>43</v>
      </c>
      <c r="C116" s="35" t="s">
        <v>19</v>
      </c>
      <c r="D116" s="35" t="s">
        <v>113</v>
      </c>
      <c r="E116" s="35" t="s">
        <v>32</v>
      </c>
      <c r="F116" s="20">
        <v>6823.32</v>
      </c>
      <c r="G116" s="20">
        <v>8088.56</v>
      </c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  <c r="GZ116" s="52"/>
      <c r="HA116" s="52"/>
      <c r="HB116" s="52"/>
      <c r="HC116" s="52"/>
      <c r="HD116" s="52"/>
      <c r="HE116" s="52"/>
      <c r="HF116" s="52"/>
      <c r="HG116" s="52"/>
      <c r="HH116" s="52"/>
      <c r="HI116" s="52"/>
      <c r="HJ116" s="52"/>
      <c r="HK116" s="52"/>
      <c r="HL116" s="52"/>
      <c r="HM116" s="52"/>
      <c r="HN116" s="52"/>
      <c r="HO116" s="52"/>
      <c r="HP116" s="52"/>
      <c r="HQ116" s="52"/>
      <c r="HR116" s="52"/>
      <c r="HS116" s="52"/>
      <c r="HT116" s="52"/>
      <c r="HU116" s="52"/>
      <c r="HV116" s="52"/>
      <c r="HW116" s="52"/>
      <c r="HX116" s="52"/>
      <c r="HY116" s="52"/>
      <c r="HZ116" s="52"/>
      <c r="IA116" s="52"/>
      <c r="IB116" s="52"/>
      <c r="IC116" s="52"/>
      <c r="ID116" s="52"/>
      <c r="IE116" s="52"/>
      <c r="IF116" s="52"/>
      <c r="IG116" s="52"/>
      <c r="IH116" s="52"/>
      <c r="II116" s="52"/>
      <c r="IJ116" s="52"/>
      <c r="IK116" s="52"/>
      <c r="IL116" s="52"/>
      <c r="IM116" s="52"/>
      <c r="IN116" s="52"/>
      <c r="IO116" s="52"/>
      <c r="IP116" s="52"/>
      <c r="IQ116" s="52"/>
      <c r="IR116" s="52"/>
      <c r="IS116" s="52"/>
      <c r="IT116" s="52"/>
      <c r="IU116" s="52"/>
      <c r="IV116" s="52"/>
    </row>
    <row r="117" spans="1:256" ht="25.5" x14ac:dyDescent="0.2">
      <c r="A117" s="18" t="s">
        <v>92</v>
      </c>
      <c r="B117" s="35" t="s">
        <v>43</v>
      </c>
      <c r="C117" s="35" t="s">
        <v>19</v>
      </c>
      <c r="D117" s="35" t="s">
        <v>113</v>
      </c>
      <c r="E117" s="35" t="s">
        <v>93</v>
      </c>
      <c r="F117" s="20">
        <v>300</v>
      </c>
      <c r="G117" s="20">
        <v>711.44</v>
      </c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/>
      <c r="HF117" s="52"/>
      <c r="HG117" s="52"/>
      <c r="HH117" s="52"/>
      <c r="HI117" s="52"/>
      <c r="HJ117" s="52"/>
      <c r="HK117" s="52"/>
      <c r="HL117" s="52"/>
      <c r="HM117" s="52"/>
      <c r="HN117" s="52"/>
      <c r="HO117" s="52"/>
      <c r="HP117" s="52"/>
      <c r="HQ117" s="52"/>
      <c r="HR117" s="52"/>
      <c r="HS117" s="52"/>
      <c r="HT117" s="52"/>
      <c r="HU117" s="52"/>
      <c r="HV117" s="52"/>
      <c r="HW117" s="52"/>
      <c r="HX117" s="52"/>
      <c r="HY117" s="52"/>
      <c r="HZ117" s="52"/>
      <c r="IA117" s="52"/>
      <c r="IB117" s="52"/>
      <c r="IC117" s="52"/>
      <c r="ID117" s="52"/>
      <c r="IE117" s="52"/>
      <c r="IF117" s="52"/>
      <c r="IG117" s="52"/>
      <c r="IH117" s="52"/>
      <c r="II117" s="52"/>
      <c r="IJ117" s="52"/>
      <c r="IK117" s="52"/>
      <c r="IL117" s="52"/>
      <c r="IM117" s="52"/>
      <c r="IN117" s="52"/>
      <c r="IO117" s="52"/>
      <c r="IP117" s="52"/>
      <c r="IQ117" s="52"/>
      <c r="IR117" s="52"/>
      <c r="IS117" s="52"/>
      <c r="IT117" s="52"/>
      <c r="IU117" s="52"/>
      <c r="IV117" s="52"/>
    </row>
    <row r="118" spans="1:256" ht="25.5" x14ac:dyDescent="0.2">
      <c r="A118" s="18" t="s">
        <v>39</v>
      </c>
      <c r="B118" s="19" t="s">
        <v>43</v>
      </c>
      <c r="C118" s="19" t="s">
        <v>19</v>
      </c>
      <c r="D118" s="19" t="s">
        <v>114</v>
      </c>
      <c r="E118" s="35" t="s">
        <v>32</v>
      </c>
      <c r="F118" s="20">
        <v>4576.68</v>
      </c>
      <c r="G118" s="20">
        <v>4000</v>
      </c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2"/>
      <c r="GI118" s="52"/>
      <c r="GJ118" s="52"/>
      <c r="GK118" s="52"/>
      <c r="GL118" s="52"/>
      <c r="GM118" s="52"/>
      <c r="GN118" s="52"/>
      <c r="GO118" s="52"/>
      <c r="GP118" s="52"/>
      <c r="GQ118" s="52"/>
      <c r="GR118" s="52"/>
      <c r="GS118" s="52"/>
      <c r="GT118" s="52"/>
      <c r="GU118" s="52"/>
      <c r="GV118" s="52"/>
      <c r="GW118" s="52"/>
      <c r="GX118" s="52"/>
      <c r="GY118" s="52"/>
      <c r="GZ118" s="52"/>
      <c r="HA118" s="52"/>
      <c r="HB118" s="52"/>
      <c r="HC118" s="52"/>
      <c r="HD118" s="52"/>
      <c r="HE118" s="52"/>
      <c r="HF118" s="52"/>
      <c r="HG118" s="52"/>
      <c r="HH118" s="52"/>
      <c r="HI118" s="52"/>
      <c r="HJ118" s="52"/>
      <c r="HK118" s="52"/>
      <c r="HL118" s="52"/>
      <c r="HM118" s="52"/>
      <c r="HN118" s="52"/>
      <c r="HO118" s="52"/>
      <c r="HP118" s="52"/>
      <c r="HQ118" s="52"/>
      <c r="HR118" s="52"/>
      <c r="HS118" s="52"/>
      <c r="HT118" s="52"/>
      <c r="HU118" s="52"/>
      <c r="HV118" s="52"/>
      <c r="HW118" s="52"/>
      <c r="HX118" s="52"/>
      <c r="HY118" s="52"/>
      <c r="HZ118" s="52"/>
      <c r="IA118" s="52"/>
      <c r="IB118" s="52"/>
      <c r="IC118" s="52"/>
      <c r="ID118" s="52"/>
      <c r="IE118" s="52"/>
      <c r="IF118" s="52"/>
      <c r="IG118" s="52"/>
      <c r="IH118" s="52"/>
      <c r="II118" s="52"/>
      <c r="IJ118" s="52"/>
      <c r="IK118" s="52"/>
      <c r="IL118" s="52"/>
      <c r="IM118" s="52"/>
      <c r="IN118" s="52"/>
      <c r="IO118" s="52"/>
      <c r="IP118" s="52"/>
      <c r="IQ118" s="52"/>
      <c r="IR118" s="52"/>
      <c r="IS118" s="52"/>
      <c r="IT118" s="52"/>
      <c r="IU118" s="52"/>
      <c r="IV118" s="52"/>
    </row>
    <row r="119" spans="1:256" ht="38.25" x14ac:dyDescent="0.2">
      <c r="A119" s="22" t="s">
        <v>115</v>
      </c>
      <c r="B119" s="23" t="s">
        <v>43</v>
      </c>
      <c r="C119" s="23" t="s">
        <v>19</v>
      </c>
      <c r="D119" s="23" t="s">
        <v>116</v>
      </c>
      <c r="E119" s="30"/>
      <c r="F119" s="24">
        <f>SUM(F120)</f>
        <v>50</v>
      </c>
      <c r="G119" s="24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  <c r="IN119" s="51"/>
      <c r="IO119" s="51"/>
      <c r="IP119" s="51"/>
      <c r="IQ119" s="51"/>
      <c r="IR119" s="51"/>
      <c r="IS119" s="51"/>
      <c r="IT119" s="51"/>
      <c r="IU119" s="51"/>
      <c r="IV119" s="51"/>
    </row>
    <row r="120" spans="1:256" ht="25.5" x14ac:dyDescent="0.2">
      <c r="A120" s="18" t="s">
        <v>39</v>
      </c>
      <c r="B120" s="19" t="s">
        <v>43</v>
      </c>
      <c r="C120" s="19" t="s">
        <v>19</v>
      </c>
      <c r="D120" s="19" t="s">
        <v>116</v>
      </c>
      <c r="E120" s="35" t="s">
        <v>32</v>
      </c>
      <c r="F120" s="20">
        <v>50</v>
      </c>
      <c r="G120" s="20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  <c r="GR120" s="52"/>
      <c r="GS120" s="52"/>
      <c r="GT120" s="52"/>
      <c r="GU120" s="52"/>
      <c r="GV120" s="52"/>
      <c r="GW120" s="52"/>
      <c r="GX120" s="52"/>
      <c r="GY120" s="52"/>
      <c r="GZ120" s="52"/>
      <c r="HA120" s="52"/>
      <c r="HB120" s="52"/>
      <c r="HC120" s="52"/>
      <c r="HD120" s="52"/>
      <c r="HE120" s="52"/>
      <c r="HF120" s="52"/>
      <c r="HG120" s="52"/>
      <c r="HH120" s="52"/>
      <c r="HI120" s="52"/>
      <c r="HJ120" s="52"/>
      <c r="HK120" s="52"/>
      <c r="HL120" s="52"/>
      <c r="HM120" s="52"/>
      <c r="HN120" s="52"/>
      <c r="HO120" s="52"/>
      <c r="HP120" s="52"/>
      <c r="HQ120" s="52"/>
      <c r="HR120" s="52"/>
      <c r="HS120" s="52"/>
      <c r="HT120" s="52"/>
      <c r="HU120" s="52"/>
      <c r="HV120" s="52"/>
      <c r="HW120" s="52"/>
      <c r="HX120" s="52"/>
      <c r="HY120" s="52"/>
      <c r="HZ120" s="52"/>
      <c r="IA120" s="52"/>
      <c r="IB120" s="52"/>
      <c r="IC120" s="52"/>
      <c r="ID120" s="52"/>
      <c r="IE120" s="52"/>
      <c r="IF120" s="52"/>
      <c r="IG120" s="52"/>
      <c r="IH120" s="52"/>
      <c r="II120" s="52"/>
      <c r="IJ120" s="52"/>
      <c r="IK120" s="52"/>
      <c r="IL120" s="52"/>
      <c r="IM120" s="52"/>
      <c r="IN120" s="52"/>
      <c r="IO120" s="52"/>
      <c r="IP120" s="52"/>
      <c r="IQ120" s="52"/>
      <c r="IR120" s="52"/>
      <c r="IS120" s="52"/>
      <c r="IT120" s="52"/>
      <c r="IU120" s="52"/>
      <c r="IV120" s="52"/>
    </row>
    <row r="121" spans="1:256" s="34" customFormat="1" ht="27" x14ac:dyDescent="0.25">
      <c r="A121" s="15" t="s">
        <v>267</v>
      </c>
      <c r="B121" s="16" t="s">
        <v>43</v>
      </c>
      <c r="C121" s="16" t="s">
        <v>19</v>
      </c>
      <c r="D121" s="16" t="s">
        <v>268</v>
      </c>
      <c r="E121" s="28"/>
      <c r="F121" s="17">
        <f>SUM(F122)</f>
        <v>33771.699999999997</v>
      </c>
      <c r="G121" s="17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  <c r="FV121" s="81"/>
      <c r="FW121" s="81"/>
      <c r="FX121" s="81"/>
      <c r="FY121" s="81"/>
      <c r="FZ121" s="81"/>
      <c r="GA121" s="81"/>
      <c r="GB121" s="81"/>
      <c r="GC121" s="81"/>
      <c r="GD121" s="81"/>
      <c r="GE121" s="81"/>
      <c r="GF121" s="81"/>
      <c r="GG121" s="81"/>
      <c r="GH121" s="81"/>
      <c r="GI121" s="81"/>
      <c r="GJ121" s="81"/>
      <c r="GK121" s="81"/>
      <c r="GL121" s="81"/>
      <c r="GM121" s="81"/>
      <c r="GN121" s="81"/>
      <c r="GO121" s="81"/>
      <c r="GP121" s="81"/>
      <c r="GQ121" s="81"/>
      <c r="GR121" s="81"/>
      <c r="GS121" s="81"/>
      <c r="GT121" s="81"/>
      <c r="GU121" s="81"/>
      <c r="GV121" s="81"/>
      <c r="GW121" s="81"/>
      <c r="GX121" s="81"/>
      <c r="GY121" s="81"/>
      <c r="GZ121" s="81"/>
      <c r="HA121" s="81"/>
      <c r="HB121" s="81"/>
      <c r="HC121" s="81"/>
      <c r="HD121" s="81"/>
      <c r="HE121" s="81"/>
      <c r="HF121" s="81"/>
      <c r="HG121" s="81"/>
      <c r="HH121" s="81"/>
      <c r="HI121" s="81"/>
      <c r="HJ121" s="81"/>
      <c r="HK121" s="81"/>
      <c r="HL121" s="81"/>
      <c r="HM121" s="81"/>
      <c r="HN121" s="81"/>
      <c r="HO121" s="81"/>
      <c r="HP121" s="81"/>
      <c r="HQ121" s="81"/>
      <c r="HR121" s="81"/>
      <c r="HS121" s="81"/>
      <c r="HT121" s="81"/>
      <c r="HU121" s="81"/>
      <c r="HV121" s="81"/>
      <c r="HW121" s="81"/>
      <c r="HX121" s="81"/>
      <c r="HY121" s="81"/>
      <c r="HZ121" s="81"/>
      <c r="IA121" s="81"/>
      <c r="IB121" s="81"/>
      <c r="IC121" s="81"/>
      <c r="ID121" s="81"/>
      <c r="IE121" s="81"/>
      <c r="IF121" s="81"/>
      <c r="IG121" s="81"/>
      <c r="IH121" s="81"/>
      <c r="II121" s="81"/>
      <c r="IJ121" s="81"/>
      <c r="IK121" s="81"/>
      <c r="IL121" s="81"/>
      <c r="IM121" s="81"/>
      <c r="IN121" s="81"/>
      <c r="IO121" s="81"/>
      <c r="IP121" s="81"/>
      <c r="IQ121" s="81"/>
      <c r="IR121" s="81"/>
      <c r="IS121" s="81"/>
      <c r="IT121" s="81"/>
      <c r="IU121" s="81"/>
      <c r="IV121" s="81"/>
    </row>
    <row r="122" spans="1:256" ht="25.5" customHeight="1" x14ac:dyDescent="0.2">
      <c r="A122" s="18" t="s">
        <v>124</v>
      </c>
      <c r="B122" s="19" t="s">
        <v>43</v>
      </c>
      <c r="C122" s="19" t="s">
        <v>19</v>
      </c>
      <c r="D122" s="19" t="s">
        <v>268</v>
      </c>
      <c r="E122" s="35" t="s">
        <v>126</v>
      </c>
      <c r="F122" s="20">
        <v>33771.699999999997</v>
      </c>
      <c r="G122" s="20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  <c r="FW122" s="52"/>
      <c r="FX122" s="52"/>
      <c r="FY122" s="52"/>
      <c r="FZ122" s="52"/>
      <c r="GA122" s="52"/>
      <c r="GB122" s="52"/>
      <c r="GC122" s="52"/>
      <c r="GD122" s="52"/>
      <c r="GE122" s="52"/>
      <c r="GF122" s="52"/>
      <c r="GG122" s="52"/>
      <c r="GH122" s="52"/>
      <c r="GI122" s="52"/>
      <c r="GJ122" s="52"/>
      <c r="GK122" s="52"/>
      <c r="GL122" s="52"/>
      <c r="GM122" s="52"/>
      <c r="GN122" s="52"/>
      <c r="GO122" s="52"/>
      <c r="GP122" s="52"/>
      <c r="GQ122" s="52"/>
      <c r="GR122" s="52"/>
      <c r="GS122" s="52"/>
      <c r="GT122" s="52"/>
      <c r="GU122" s="52"/>
      <c r="GV122" s="52"/>
      <c r="GW122" s="52"/>
      <c r="GX122" s="52"/>
      <c r="GY122" s="52"/>
      <c r="GZ122" s="52"/>
      <c r="HA122" s="52"/>
      <c r="HB122" s="52"/>
      <c r="HC122" s="52"/>
      <c r="HD122" s="52"/>
      <c r="HE122" s="52"/>
      <c r="HF122" s="52"/>
      <c r="HG122" s="52"/>
      <c r="HH122" s="52"/>
      <c r="HI122" s="52"/>
      <c r="HJ122" s="52"/>
      <c r="HK122" s="52"/>
      <c r="HL122" s="52"/>
      <c r="HM122" s="52"/>
      <c r="HN122" s="52"/>
      <c r="HO122" s="52"/>
      <c r="HP122" s="52"/>
      <c r="HQ122" s="52"/>
      <c r="HR122" s="52"/>
      <c r="HS122" s="52"/>
      <c r="HT122" s="52"/>
      <c r="HU122" s="52"/>
      <c r="HV122" s="52"/>
      <c r="HW122" s="52"/>
      <c r="HX122" s="52"/>
      <c r="HY122" s="52"/>
      <c r="HZ122" s="52"/>
      <c r="IA122" s="52"/>
      <c r="IB122" s="52"/>
      <c r="IC122" s="52"/>
      <c r="ID122" s="52"/>
      <c r="IE122" s="52"/>
      <c r="IF122" s="52"/>
      <c r="IG122" s="52"/>
      <c r="IH122" s="52"/>
      <c r="II122" s="52"/>
      <c r="IJ122" s="52"/>
      <c r="IK122" s="52"/>
      <c r="IL122" s="52"/>
      <c r="IM122" s="52"/>
      <c r="IN122" s="52"/>
      <c r="IO122" s="52"/>
      <c r="IP122" s="52"/>
      <c r="IQ122" s="52"/>
      <c r="IR122" s="52"/>
      <c r="IS122" s="52"/>
      <c r="IT122" s="52"/>
      <c r="IU122" s="52"/>
      <c r="IV122" s="52"/>
    </row>
    <row r="123" spans="1:256" ht="15" x14ac:dyDescent="0.25">
      <c r="A123" s="47" t="s">
        <v>117</v>
      </c>
      <c r="B123" s="53" t="s">
        <v>43</v>
      </c>
      <c r="C123" s="53" t="s">
        <v>21</v>
      </c>
      <c r="D123" s="53"/>
      <c r="E123" s="48"/>
      <c r="F123" s="49">
        <f>SUM(F126+F124+F129)</f>
        <v>26500</v>
      </c>
      <c r="G123" s="49" t="e">
        <f>SUM(G126+G124+G129+#REF!)</f>
        <v>#REF!</v>
      </c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  <c r="IM123" s="54"/>
      <c r="IN123" s="54"/>
      <c r="IO123" s="54"/>
      <c r="IP123" s="54"/>
      <c r="IQ123" s="54"/>
      <c r="IR123" s="54"/>
      <c r="IS123" s="54"/>
      <c r="IT123" s="54"/>
      <c r="IU123" s="54"/>
      <c r="IV123" s="54"/>
    </row>
    <row r="124" spans="1:256" ht="25.5" x14ac:dyDescent="0.2">
      <c r="A124" s="22" t="s">
        <v>3</v>
      </c>
      <c r="B124" s="23" t="s">
        <v>43</v>
      </c>
      <c r="C124" s="23" t="s">
        <v>21</v>
      </c>
      <c r="D124" s="23" t="s">
        <v>118</v>
      </c>
      <c r="E124" s="30"/>
      <c r="F124" s="24">
        <f>SUM(F125)</f>
        <v>16500</v>
      </c>
      <c r="G124" s="24">
        <f>SUM(G125)</f>
        <v>33300</v>
      </c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  <c r="IN124" s="51"/>
      <c r="IO124" s="51"/>
      <c r="IP124" s="51"/>
      <c r="IQ124" s="51"/>
      <c r="IR124" s="51"/>
      <c r="IS124" s="51"/>
      <c r="IT124" s="51"/>
      <c r="IU124" s="51"/>
      <c r="IV124" s="51"/>
    </row>
    <row r="125" spans="1:256" ht="15" x14ac:dyDescent="0.25">
      <c r="A125" s="18" t="s">
        <v>40</v>
      </c>
      <c r="B125" s="19" t="s">
        <v>43</v>
      </c>
      <c r="C125" s="19" t="s">
        <v>21</v>
      </c>
      <c r="D125" s="19" t="s">
        <v>118</v>
      </c>
      <c r="E125" s="35" t="s">
        <v>41</v>
      </c>
      <c r="F125" s="20">
        <v>16500</v>
      </c>
      <c r="G125" s="20">
        <v>33300</v>
      </c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  <c r="GB125" s="54"/>
      <c r="GC125" s="54"/>
      <c r="GD125" s="54"/>
      <c r="GE125" s="54"/>
      <c r="GF125" s="54"/>
      <c r="GG125" s="54"/>
      <c r="GH125" s="54"/>
      <c r="GI125" s="54"/>
      <c r="GJ125" s="54"/>
      <c r="GK125" s="54"/>
      <c r="GL125" s="54"/>
      <c r="GM125" s="54"/>
      <c r="GN125" s="54"/>
      <c r="GO125" s="54"/>
      <c r="GP125" s="54"/>
      <c r="GQ125" s="54"/>
      <c r="GR125" s="54"/>
      <c r="GS125" s="54"/>
      <c r="GT125" s="54"/>
      <c r="GU125" s="54"/>
      <c r="GV125" s="54"/>
      <c r="GW125" s="54"/>
      <c r="GX125" s="54"/>
      <c r="GY125" s="54"/>
      <c r="GZ125" s="54"/>
      <c r="HA125" s="54"/>
      <c r="HB125" s="54"/>
      <c r="HC125" s="54"/>
      <c r="HD125" s="54"/>
      <c r="HE125" s="54"/>
      <c r="HF125" s="54"/>
      <c r="HG125" s="54"/>
      <c r="HH125" s="54"/>
      <c r="HI125" s="54"/>
      <c r="HJ125" s="54"/>
      <c r="HK125" s="54"/>
      <c r="HL125" s="54"/>
      <c r="HM125" s="54"/>
      <c r="HN125" s="54"/>
      <c r="HO125" s="54"/>
      <c r="HP125" s="54"/>
      <c r="HQ125" s="54"/>
      <c r="HR125" s="54"/>
      <c r="HS125" s="54"/>
      <c r="HT125" s="54"/>
      <c r="HU125" s="54"/>
      <c r="HV125" s="54"/>
      <c r="HW125" s="54"/>
      <c r="HX125" s="54"/>
      <c r="HY125" s="54"/>
      <c r="HZ125" s="54"/>
      <c r="IA125" s="54"/>
      <c r="IB125" s="54"/>
      <c r="IC125" s="54"/>
      <c r="ID125" s="54"/>
      <c r="IE125" s="54"/>
      <c r="IF125" s="54"/>
      <c r="IG125" s="54"/>
      <c r="IH125" s="54"/>
      <c r="II125" s="54"/>
      <c r="IJ125" s="54"/>
      <c r="IK125" s="54"/>
      <c r="IL125" s="54"/>
      <c r="IM125" s="54"/>
      <c r="IN125" s="54"/>
      <c r="IO125" s="54"/>
      <c r="IP125" s="54"/>
      <c r="IQ125" s="54"/>
      <c r="IR125" s="54"/>
      <c r="IS125" s="54"/>
      <c r="IT125" s="54"/>
      <c r="IU125" s="54"/>
      <c r="IV125" s="54"/>
    </row>
    <row r="126" spans="1:256" ht="14.25" x14ac:dyDescent="0.2">
      <c r="A126" s="22" t="s">
        <v>68</v>
      </c>
      <c r="B126" s="23" t="s">
        <v>43</v>
      </c>
      <c r="C126" s="23" t="s">
        <v>21</v>
      </c>
      <c r="D126" s="23" t="s">
        <v>69</v>
      </c>
      <c r="E126" s="23"/>
      <c r="F126" s="24">
        <f>SUM(F127)</f>
        <v>5000</v>
      </c>
      <c r="G126" s="24">
        <f>SUM(G127)</f>
        <v>9000</v>
      </c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</row>
    <row r="127" spans="1:256" ht="15" x14ac:dyDescent="0.25">
      <c r="A127" s="18" t="s">
        <v>40</v>
      </c>
      <c r="B127" s="19" t="s">
        <v>43</v>
      </c>
      <c r="C127" s="19" t="s">
        <v>21</v>
      </c>
      <c r="D127" s="19" t="s">
        <v>69</v>
      </c>
      <c r="E127" s="19" t="s">
        <v>41</v>
      </c>
      <c r="F127" s="20">
        <v>5000</v>
      </c>
      <c r="G127" s="20">
        <v>9000</v>
      </c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  <c r="GH127" s="54"/>
      <c r="GI127" s="54"/>
      <c r="GJ127" s="54"/>
      <c r="GK127" s="54"/>
      <c r="GL127" s="54"/>
      <c r="GM127" s="54"/>
      <c r="GN127" s="54"/>
      <c r="GO127" s="54"/>
      <c r="GP127" s="54"/>
      <c r="GQ127" s="54"/>
      <c r="GR127" s="54"/>
      <c r="GS127" s="54"/>
      <c r="GT127" s="54"/>
      <c r="GU127" s="54"/>
      <c r="GV127" s="54"/>
      <c r="GW127" s="54"/>
      <c r="GX127" s="54"/>
      <c r="GY127" s="54"/>
      <c r="GZ127" s="54"/>
      <c r="HA127" s="54"/>
      <c r="HB127" s="54"/>
      <c r="HC127" s="54"/>
      <c r="HD127" s="54"/>
      <c r="HE127" s="54"/>
      <c r="HF127" s="54"/>
      <c r="HG127" s="54"/>
      <c r="HH127" s="54"/>
      <c r="HI127" s="54"/>
      <c r="HJ127" s="54"/>
      <c r="HK127" s="54"/>
      <c r="HL127" s="54"/>
      <c r="HM127" s="54"/>
      <c r="HN127" s="54"/>
      <c r="HO127" s="54"/>
      <c r="HP127" s="54"/>
      <c r="HQ127" s="54"/>
      <c r="HR127" s="54"/>
      <c r="HS127" s="54"/>
      <c r="HT127" s="54"/>
      <c r="HU127" s="54"/>
      <c r="HV127" s="54"/>
      <c r="HW127" s="54"/>
      <c r="HX127" s="54"/>
      <c r="HY127" s="54"/>
      <c r="HZ127" s="54"/>
      <c r="IA127" s="54"/>
      <c r="IB127" s="54"/>
      <c r="IC127" s="54"/>
      <c r="ID127" s="54"/>
      <c r="IE127" s="54"/>
      <c r="IF127" s="54"/>
      <c r="IG127" s="54"/>
      <c r="IH127" s="54"/>
      <c r="II127" s="54"/>
      <c r="IJ127" s="54"/>
      <c r="IK127" s="54"/>
      <c r="IL127" s="54"/>
      <c r="IM127" s="54"/>
      <c r="IN127" s="54"/>
      <c r="IO127" s="54"/>
      <c r="IP127" s="54"/>
      <c r="IQ127" s="54"/>
      <c r="IR127" s="54"/>
      <c r="IS127" s="54"/>
      <c r="IT127" s="54"/>
      <c r="IU127" s="54"/>
      <c r="IV127" s="54"/>
    </row>
    <row r="128" spans="1:256" ht="13.5" x14ac:dyDescent="0.25">
      <c r="A128" s="15" t="s">
        <v>76</v>
      </c>
      <c r="B128" s="28" t="s">
        <v>43</v>
      </c>
      <c r="C128" s="28" t="s">
        <v>21</v>
      </c>
      <c r="D128" s="16" t="s">
        <v>77</v>
      </c>
      <c r="E128" s="37"/>
      <c r="F128" s="14">
        <f>SUM(F129)</f>
        <v>5000</v>
      </c>
      <c r="G128" s="14" t="e">
        <f>SUM(G129)</f>
        <v>#REF!</v>
      </c>
    </row>
    <row r="129" spans="1:256" ht="25.5" x14ac:dyDescent="0.2">
      <c r="A129" s="22" t="s">
        <v>119</v>
      </c>
      <c r="B129" s="23" t="s">
        <v>43</v>
      </c>
      <c r="C129" s="23" t="s">
        <v>21</v>
      </c>
      <c r="D129" s="30"/>
      <c r="E129" s="23"/>
      <c r="F129" s="24">
        <f>SUM(F130)</f>
        <v>5000</v>
      </c>
      <c r="G129" s="24" t="e">
        <f>SUM(G130+#REF!+#REF!+#REF!)</f>
        <v>#REF!</v>
      </c>
    </row>
    <row r="130" spans="1:256" ht="25.5" x14ac:dyDescent="0.2">
      <c r="A130" s="18" t="s">
        <v>39</v>
      </c>
      <c r="B130" s="19" t="s">
        <v>43</v>
      </c>
      <c r="C130" s="19" t="s">
        <v>21</v>
      </c>
      <c r="D130" s="35" t="s">
        <v>120</v>
      </c>
      <c r="E130" s="19" t="s">
        <v>32</v>
      </c>
      <c r="F130" s="24">
        <v>5000</v>
      </c>
      <c r="G130" s="24">
        <v>1757.93</v>
      </c>
    </row>
    <row r="131" spans="1:256" ht="13.5" x14ac:dyDescent="0.25">
      <c r="A131" s="15" t="s">
        <v>121</v>
      </c>
      <c r="B131" s="28" t="s">
        <v>43</v>
      </c>
      <c r="C131" s="28" t="s">
        <v>28</v>
      </c>
      <c r="D131" s="28"/>
      <c r="E131" s="28"/>
      <c r="F131" s="17">
        <f>SUM(F132+F147)</f>
        <v>119226.35</v>
      </c>
      <c r="G131" s="17" t="e">
        <f>SUM(G132+G147+#REF!)</f>
        <v>#REF!</v>
      </c>
    </row>
    <row r="132" spans="1:256" ht="13.5" x14ac:dyDescent="0.25">
      <c r="A132" s="15" t="s">
        <v>76</v>
      </c>
      <c r="B132" s="28" t="s">
        <v>43</v>
      </c>
      <c r="C132" s="28" t="s">
        <v>28</v>
      </c>
      <c r="D132" s="28" t="s">
        <v>77</v>
      </c>
      <c r="E132" s="28"/>
      <c r="F132" s="17">
        <f>SUM(F135+F133)</f>
        <v>92684.3</v>
      </c>
      <c r="G132" s="17" t="e">
        <f>SUM(G135+G133)</f>
        <v>#REF!</v>
      </c>
    </row>
    <row r="133" spans="1:256" ht="25.5" x14ac:dyDescent="0.2">
      <c r="A133" s="18" t="s">
        <v>78</v>
      </c>
      <c r="B133" s="35" t="s">
        <v>43</v>
      </c>
      <c r="C133" s="35" t="s">
        <v>28</v>
      </c>
      <c r="D133" s="19" t="s">
        <v>79</v>
      </c>
      <c r="E133" s="35"/>
      <c r="F133" s="20">
        <f>SUM(F134)</f>
        <v>42</v>
      </c>
      <c r="G133" s="20">
        <f>SUM(G134)</f>
        <v>42</v>
      </c>
    </row>
    <row r="134" spans="1:256" ht="25.5" x14ac:dyDescent="0.2">
      <c r="A134" s="22" t="s">
        <v>92</v>
      </c>
      <c r="B134" s="30" t="s">
        <v>43</v>
      </c>
      <c r="C134" s="30" t="s">
        <v>28</v>
      </c>
      <c r="D134" s="23" t="s">
        <v>79</v>
      </c>
      <c r="E134" s="30" t="s">
        <v>93</v>
      </c>
      <c r="F134" s="24">
        <v>42</v>
      </c>
      <c r="G134" s="24">
        <v>42</v>
      </c>
    </row>
    <row r="135" spans="1:256" ht="38.25" x14ac:dyDescent="0.2">
      <c r="A135" s="22" t="s">
        <v>122</v>
      </c>
      <c r="B135" s="23" t="s">
        <v>43</v>
      </c>
      <c r="C135" s="23" t="s">
        <v>28</v>
      </c>
      <c r="D135" s="23" t="s">
        <v>123</v>
      </c>
      <c r="E135" s="23"/>
      <c r="F135" s="56">
        <f>SUM(F137+F139+F138+F140+F136)</f>
        <v>92642.3</v>
      </c>
      <c r="G135" s="56" t="e">
        <f>SUM(G137+#REF!+G139+G138+G140)</f>
        <v>#REF!</v>
      </c>
    </row>
    <row r="136" spans="1:256" ht="25.5" x14ac:dyDescent="0.2">
      <c r="A136" s="18" t="s">
        <v>124</v>
      </c>
      <c r="B136" s="23" t="s">
        <v>43</v>
      </c>
      <c r="C136" s="23" t="s">
        <v>28</v>
      </c>
      <c r="D136" s="23" t="s">
        <v>125</v>
      </c>
      <c r="E136" s="23" t="s">
        <v>126</v>
      </c>
      <c r="F136" s="56">
        <v>33892.300000000003</v>
      </c>
      <c r="G136" s="56"/>
    </row>
    <row r="137" spans="1:256" ht="25.5" x14ac:dyDescent="0.2">
      <c r="A137" s="18" t="s">
        <v>39</v>
      </c>
      <c r="B137" s="19" t="s">
        <v>43</v>
      </c>
      <c r="C137" s="19" t="s">
        <v>28</v>
      </c>
      <c r="D137" s="19" t="s">
        <v>123</v>
      </c>
      <c r="E137" s="19" t="s">
        <v>32</v>
      </c>
      <c r="F137" s="46">
        <v>3750</v>
      </c>
      <c r="G137" s="46">
        <v>2450</v>
      </c>
    </row>
    <row r="138" spans="1:256" ht="25.5" x14ac:dyDescent="0.2">
      <c r="A138" s="18" t="s">
        <v>124</v>
      </c>
      <c r="B138" s="19" t="s">
        <v>43</v>
      </c>
      <c r="C138" s="19" t="s">
        <v>28</v>
      </c>
      <c r="D138" s="19" t="s">
        <v>123</v>
      </c>
      <c r="E138" s="19" t="s">
        <v>126</v>
      </c>
      <c r="F138" s="46">
        <v>1000</v>
      </c>
      <c r="G138" s="46">
        <v>1136.8</v>
      </c>
    </row>
    <row r="139" spans="1:256" ht="25.5" x14ac:dyDescent="0.2">
      <c r="A139" s="18" t="s">
        <v>92</v>
      </c>
      <c r="B139" s="19" t="s">
        <v>43</v>
      </c>
      <c r="C139" s="19" t="s">
        <v>28</v>
      </c>
      <c r="D139" s="19" t="s">
        <v>123</v>
      </c>
      <c r="E139" s="19" t="s">
        <v>93</v>
      </c>
      <c r="F139" s="46">
        <v>5000</v>
      </c>
      <c r="G139" s="46">
        <v>14545.12</v>
      </c>
    </row>
    <row r="140" spans="1:256" x14ac:dyDescent="0.2">
      <c r="A140" s="18" t="s">
        <v>121</v>
      </c>
      <c r="B140" s="35" t="s">
        <v>43</v>
      </c>
      <c r="C140" s="35" t="s">
        <v>28</v>
      </c>
      <c r="D140" s="35" t="s">
        <v>123</v>
      </c>
      <c r="E140" s="35"/>
      <c r="F140" s="20">
        <f>SUM(F141+F145+F143)</f>
        <v>49000</v>
      </c>
      <c r="G140" s="20">
        <f>SUM(G141+G145+G143)</f>
        <v>42700</v>
      </c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  <c r="IV140" s="21"/>
    </row>
    <row r="141" spans="1:256" x14ac:dyDescent="0.2">
      <c r="A141" s="39" t="s">
        <v>127</v>
      </c>
      <c r="B141" s="30" t="s">
        <v>43</v>
      </c>
      <c r="C141" s="30" t="s">
        <v>28</v>
      </c>
      <c r="D141" s="30" t="s">
        <v>128</v>
      </c>
      <c r="E141" s="30"/>
      <c r="F141" s="24">
        <f>SUM(F142)</f>
        <v>5700</v>
      </c>
      <c r="G141" s="24">
        <f>SUM(G142)</f>
        <v>6450</v>
      </c>
    </row>
    <row r="142" spans="1:256" ht="25.5" x14ac:dyDescent="0.2">
      <c r="A142" s="18" t="s">
        <v>92</v>
      </c>
      <c r="B142" s="35" t="s">
        <v>43</v>
      </c>
      <c r="C142" s="35" t="s">
        <v>28</v>
      </c>
      <c r="D142" s="35" t="s">
        <v>128</v>
      </c>
      <c r="E142" s="35" t="s">
        <v>93</v>
      </c>
      <c r="F142" s="20">
        <v>5700</v>
      </c>
      <c r="G142" s="20">
        <v>6450</v>
      </c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  <c r="IV142" s="21"/>
    </row>
    <row r="143" spans="1:256" x14ac:dyDescent="0.2">
      <c r="A143" s="22" t="s">
        <v>129</v>
      </c>
      <c r="B143" s="30" t="s">
        <v>43</v>
      </c>
      <c r="C143" s="30" t="s">
        <v>28</v>
      </c>
      <c r="D143" s="30" t="s">
        <v>130</v>
      </c>
      <c r="E143" s="30"/>
      <c r="F143" s="24">
        <v>39800</v>
      </c>
      <c r="G143" s="24">
        <f>SUM(G144)</f>
        <v>33000</v>
      </c>
    </row>
    <row r="144" spans="1:256" ht="25.5" x14ac:dyDescent="0.2">
      <c r="A144" s="18" t="s">
        <v>92</v>
      </c>
      <c r="B144" s="35" t="s">
        <v>43</v>
      </c>
      <c r="C144" s="35" t="s">
        <v>28</v>
      </c>
      <c r="D144" s="35" t="s">
        <v>130</v>
      </c>
      <c r="E144" s="35" t="s">
        <v>93</v>
      </c>
      <c r="F144" s="20">
        <v>39800</v>
      </c>
      <c r="G144" s="20">
        <v>33000</v>
      </c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  <c r="IV144" s="21"/>
    </row>
    <row r="145" spans="1:256" x14ac:dyDescent="0.2">
      <c r="A145" s="39" t="s">
        <v>131</v>
      </c>
      <c r="B145" s="30" t="s">
        <v>43</v>
      </c>
      <c r="C145" s="30" t="s">
        <v>28</v>
      </c>
      <c r="D145" s="30" t="s">
        <v>132</v>
      </c>
      <c r="E145" s="30"/>
      <c r="F145" s="24">
        <f>SUM(F146)</f>
        <v>3500</v>
      </c>
      <c r="G145" s="24">
        <f>SUM(G146)</f>
        <v>3250</v>
      </c>
    </row>
    <row r="146" spans="1:256" ht="25.5" x14ac:dyDescent="0.2">
      <c r="A146" s="18" t="s">
        <v>92</v>
      </c>
      <c r="B146" s="35" t="s">
        <v>43</v>
      </c>
      <c r="C146" s="35" t="s">
        <v>28</v>
      </c>
      <c r="D146" s="35" t="s">
        <v>132</v>
      </c>
      <c r="E146" s="35" t="s">
        <v>93</v>
      </c>
      <c r="F146" s="20">
        <v>3500</v>
      </c>
      <c r="G146" s="20">
        <v>3250</v>
      </c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  <c r="IV146" s="21"/>
    </row>
    <row r="147" spans="1:256" ht="39" x14ac:dyDescent="0.25">
      <c r="A147" s="22" t="s">
        <v>133</v>
      </c>
      <c r="B147" s="35" t="s">
        <v>43</v>
      </c>
      <c r="C147" s="57" t="s">
        <v>28</v>
      </c>
      <c r="D147" s="31" t="s">
        <v>134</v>
      </c>
      <c r="E147" s="57"/>
      <c r="F147" s="20">
        <f>SUM(F151+F148+F149+F150)</f>
        <v>26542.050000000003</v>
      </c>
      <c r="G147" s="20" t="e">
        <f>SUM(#REF!+#REF!+G151+G148)</f>
        <v>#REF!</v>
      </c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</row>
    <row r="148" spans="1:256" ht="26.25" x14ac:dyDescent="0.25">
      <c r="A148" s="18" t="s">
        <v>39</v>
      </c>
      <c r="B148" s="35" t="s">
        <v>43</v>
      </c>
      <c r="C148" s="57" t="s">
        <v>28</v>
      </c>
      <c r="D148" s="57" t="s">
        <v>135</v>
      </c>
      <c r="E148" s="57" t="s">
        <v>32</v>
      </c>
      <c r="F148" s="20">
        <v>1925.47</v>
      </c>
      <c r="G148" s="20">
        <v>2629</v>
      </c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</row>
    <row r="149" spans="1:256" ht="53.25" customHeight="1" x14ac:dyDescent="0.25">
      <c r="A149" s="18" t="s">
        <v>25</v>
      </c>
      <c r="B149" s="35" t="s">
        <v>43</v>
      </c>
      <c r="C149" s="57" t="s">
        <v>28</v>
      </c>
      <c r="D149" s="57" t="s">
        <v>264</v>
      </c>
      <c r="E149" s="57" t="s">
        <v>26</v>
      </c>
      <c r="F149" s="20">
        <v>572.53</v>
      </c>
      <c r="G149" s="20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</row>
    <row r="150" spans="1:256" ht="26.25" x14ac:dyDescent="0.25">
      <c r="A150" s="18" t="s">
        <v>39</v>
      </c>
      <c r="B150" s="35" t="s">
        <v>43</v>
      </c>
      <c r="C150" s="57" t="s">
        <v>28</v>
      </c>
      <c r="D150" s="57" t="s">
        <v>264</v>
      </c>
      <c r="E150" s="57" t="s">
        <v>32</v>
      </c>
      <c r="F150" s="20">
        <v>17915.650000000001</v>
      </c>
      <c r="G150" s="20">
        <v>2629</v>
      </c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</row>
    <row r="151" spans="1:256" ht="26.25" x14ac:dyDescent="0.25">
      <c r="A151" s="58" t="s">
        <v>92</v>
      </c>
      <c r="B151" s="35" t="s">
        <v>43</v>
      </c>
      <c r="C151" s="35" t="s">
        <v>28</v>
      </c>
      <c r="D151" s="35" t="s">
        <v>136</v>
      </c>
      <c r="E151" s="35" t="s">
        <v>93</v>
      </c>
      <c r="F151" s="20">
        <v>6128.4</v>
      </c>
      <c r="G151" s="20">
        <v>5542.13</v>
      </c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</row>
    <row r="152" spans="1:256" ht="28.5" x14ac:dyDescent="0.2">
      <c r="A152" s="59" t="s">
        <v>137</v>
      </c>
      <c r="B152" s="26" t="s">
        <v>43</v>
      </c>
      <c r="C152" s="60" t="s">
        <v>43</v>
      </c>
      <c r="D152" s="32"/>
      <c r="E152" s="32"/>
      <c r="F152" s="11">
        <f>SUM(F153)</f>
        <v>19465.2</v>
      </c>
      <c r="G152" s="11" t="e">
        <f>SUM(G153)</f>
        <v>#REF!</v>
      </c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  <c r="EA152" s="55"/>
      <c r="EB152" s="55"/>
      <c r="EC152" s="55"/>
      <c r="ED152" s="55"/>
      <c r="EE152" s="55"/>
      <c r="EF152" s="55"/>
      <c r="EG152" s="55"/>
      <c r="EH152" s="55"/>
      <c r="EI152" s="55"/>
      <c r="EJ152" s="55"/>
      <c r="EK152" s="55"/>
      <c r="EL152" s="55"/>
      <c r="EM152" s="55"/>
      <c r="EN152" s="55"/>
      <c r="EO152" s="55"/>
      <c r="EP152" s="55"/>
      <c r="EQ152" s="55"/>
      <c r="ER152" s="55"/>
      <c r="ES152" s="55"/>
      <c r="ET152" s="55"/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  <c r="FG152" s="55"/>
      <c r="FH152" s="55"/>
      <c r="FI152" s="55"/>
      <c r="FJ152" s="55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  <c r="GG152" s="55"/>
      <c r="GH152" s="55"/>
      <c r="GI152" s="55"/>
      <c r="GJ152" s="55"/>
      <c r="GK152" s="55"/>
      <c r="GL152" s="55"/>
      <c r="GM152" s="55"/>
      <c r="GN152" s="55"/>
      <c r="GO152" s="55"/>
      <c r="GP152" s="55"/>
      <c r="GQ152" s="55"/>
      <c r="GR152" s="55"/>
      <c r="GS152" s="55"/>
      <c r="GT152" s="55"/>
      <c r="GU152" s="55"/>
      <c r="GV152" s="55"/>
      <c r="GW152" s="55"/>
      <c r="GX152" s="55"/>
      <c r="GY152" s="55"/>
      <c r="GZ152" s="55"/>
      <c r="HA152" s="55"/>
      <c r="HB152" s="55"/>
      <c r="HC152" s="55"/>
      <c r="HD152" s="55"/>
      <c r="HE152" s="55"/>
      <c r="HF152" s="55"/>
      <c r="HG152" s="55"/>
      <c r="HH152" s="55"/>
      <c r="HI152" s="55"/>
      <c r="HJ152" s="55"/>
      <c r="HK152" s="55"/>
      <c r="HL152" s="55"/>
      <c r="HM152" s="55"/>
      <c r="HN152" s="55"/>
      <c r="HO152" s="55"/>
      <c r="HP152" s="55"/>
      <c r="HQ152" s="55"/>
      <c r="HR152" s="55"/>
      <c r="HS152" s="55"/>
      <c r="HT152" s="55"/>
      <c r="HU152" s="55"/>
      <c r="HV152" s="55"/>
      <c r="HW152" s="55"/>
      <c r="HX152" s="55"/>
      <c r="HY152" s="55"/>
      <c r="HZ152" s="55"/>
      <c r="IA152" s="55"/>
      <c r="IB152" s="55"/>
      <c r="IC152" s="55"/>
      <c r="ID152" s="55"/>
      <c r="IE152" s="55"/>
      <c r="IF152" s="55"/>
      <c r="IG152" s="55"/>
      <c r="IH152" s="55"/>
      <c r="II152" s="55"/>
      <c r="IJ152" s="55"/>
      <c r="IK152" s="55"/>
      <c r="IL152" s="55"/>
      <c r="IM152" s="55"/>
      <c r="IN152" s="55"/>
      <c r="IO152" s="55"/>
      <c r="IP152" s="55"/>
      <c r="IQ152" s="55"/>
      <c r="IR152" s="55"/>
      <c r="IS152" s="55"/>
      <c r="IT152" s="55"/>
      <c r="IU152" s="55"/>
      <c r="IV152" s="55"/>
    </row>
    <row r="153" spans="1:256" ht="13.5" x14ac:dyDescent="0.25">
      <c r="A153" s="15" t="s">
        <v>138</v>
      </c>
      <c r="B153" s="28" t="s">
        <v>43</v>
      </c>
      <c r="C153" s="28" t="s">
        <v>43</v>
      </c>
      <c r="D153" s="16"/>
      <c r="E153" s="28"/>
      <c r="F153" s="17">
        <f>SUM(F158+F156+F154)</f>
        <v>19465.2</v>
      </c>
      <c r="G153" s="17" t="e">
        <f>SUM(G158+G156+G154)</f>
        <v>#REF!</v>
      </c>
    </row>
    <row r="154" spans="1:256" x14ac:dyDescent="0.2">
      <c r="A154" s="18" t="s">
        <v>68</v>
      </c>
      <c r="B154" s="19" t="s">
        <v>43</v>
      </c>
      <c r="C154" s="19" t="s">
        <v>43</v>
      </c>
      <c r="D154" s="19" t="s">
        <v>69</v>
      </c>
      <c r="E154" s="19"/>
      <c r="F154" s="46">
        <f>SUM(F155)</f>
        <v>500</v>
      </c>
      <c r="G154" s="46">
        <f>SUM(G155)</f>
        <v>450</v>
      </c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</row>
    <row r="155" spans="1:256" x14ac:dyDescent="0.2">
      <c r="A155" s="22" t="s">
        <v>40</v>
      </c>
      <c r="B155" s="23" t="s">
        <v>43</v>
      </c>
      <c r="C155" s="23" t="s">
        <v>43</v>
      </c>
      <c r="D155" s="19" t="s">
        <v>69</v>
      </c>
      <c r="E155" s="23" t="s">
        <v>41</v>
      </c>
      <c r="F155" s="24">
        <v>500</v>
      </c>
      <c r="G155" s="24">
        <v>450</v>
      </c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  <c r="IV155" s="21"/>
    </row>
    <row r="156" spans="1:256" ht="25.5" x14ac:dyDescent="0.2">
      <c r="A156" s="22" t="s">
        <v>139</v>
      </c>
      <c r="B156" s="30" t="s">
        <v>43</v>
      </c>
      <c r="C156" s="30" t="s">
        <v>43</v>
      </c>
      <c r="D156" s="30" t="s">
        <v>140</v>
      </c>
      <c r="E156" s="30"/>
      <c r="F156" s="24">
        <f>SUM(F157)</f>
        <v>14204</v>
      </c>
      <c r="G156" s="24">
        <f>SUM(G157)</f>
        <v>13300</v>
      </c>
    </row>
    <row r="157" spans="1:256" ht="25.5" x14ac:dyDescent="0.2">
      <c r="A157" s="18" t="s">
        <v>39</v>
      </c>
      <c r="B157" s="35" t="s">
        <v>43</v>
      </c>
      <c r="C157" s="35" t="s">
        <v>43</v>
      </c>
      <c r="D157" s="35" t="s">
        <v>140</v>
      </c>
      <c r="E157" s="35" t="s">
        <v>32</v>
      </c>
      <c r="F157" s="20">
        <v>14204</v>
      </c>
      <c r="G157" s="20">
        <v>13300</v>
      </c>
    </row>
    <row r="158" spans="1:256" ht="13.5" x14ac:dyDescent="0.25">
      <c r="A158" s="15" t="s">
        <v>76</v>
      </c>
      <c r="B158" s="13" t="s">
        <v>43</v>
      </c>
      <c r="C158" s="61" t="s">
        <v>43</v>
      </c>
      <c r="D158" s="62" t="s">
        <v>77</v>
      </c>
      <c r="E158" s="62"/>
      <c r="F158" s="14">
        <f>SUM(F159+F161)</f>
        <v>4761.2</v>
      </c>
      <c r="G158" s="14" t="e">
        <f>SUM(G159+G161)</f>
        <v>#REF!</v>
      </c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  <c r="IU158" s="63"/>
      <c r="IV158" s="63"/>
    </row>
    <row r="159" spans="1:256" ht="51.75" x14ac:dyDescent="0.25">
      <c r="A159" s="64" t="s">
        <v>141</v>
      </c>
      <c r="B159" s="19" t="s">
        <v>43</v>
      </c>
      <c r="C159" s="65" t="s">
        <v>43</v>
      </c>
      <c r="D159" s="57" t="s">
        <v>142</v>
      </c>
      <c r="E159" s="57"/>
      <c r="F159" s="20">
        <f>SUM(F160)</f>
        <v>500</v>
      </c>
      <c r="G159" s="20" t="e">
        <f>SUM(G160+#REF!)</f>
        <v>#REF!</v>
      </c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66"/>
      <c r="IC159" s="66"/>
      <c r="ID159" s="66"/>
      <c r="IE159" s="66"/>
      <c r="IF159" s="66"/>
      <c r="IG159" s="66"/>
      <c r="IH159" s="66"/>
      <c r="II159" s="66"/>
      <c r="IJ159" s="66"/>
      <c r="IK159" s="66"/>
      <c r="IL159" s="66"/>
      <c r="IM159" s="66"/>
      <c r="IN159" s="66"/>
      <c r="IO159" s="66"/>
      <c r="IP159" s="66"/>
      <c r="IQ159" s="66"/>
      <c r="IR159" s="66"/>
      <c r="IS159" s="66"/>
      <c r="IT159" s="66"/>
      <c r="IU159" s="66"/>
      <c r="IV159" s="66"/>
    </row>
    <row r="160" spans="1:256" ht="26.25" x14ac:dyDescent="0.25">
      <c r="A160" s="22" t="s">
        <v>39</v>
      </c>
      <c r="B160" s="23" t="s">
        <v>43</v>
      </c>
      <c r="C160" s="67" t="s">
        <v>43</v>
      </c>
      <c r="D160" s="31" t="s">
        <v>142</v>
      </c>
      <c r="E160" s="31" t="s">
        <v>32</v>
      </c>
      <c r="F160" s="24">
        <v>500</v>
      </c>
      <c r="G160" s="24">
        <v>416.9</v>
      </c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8"/>
      <c r="DU160" s="68"/>
      <c r="DV160" s="68"/>
      <c r="DW160" s="68"/>
      <c r="DX160" s="68"/>
      <c r="DY160" s="68"/>
      <c r="DZ160" s="68"/>
      <c r="EA160" s="68"/>
      <c r="EB160" s="68"/>
      <c r="EC160" s="68"/>
      <c r="ED160" s="68"/>
      <c r="EE160" s="68"/>
      <c r="EF160" s="68"/>
      <c r="EG160" s="68"/>
      <c r="EH160" s="68"/>
      <c r="EI160" s="68"/>
      <c r="EJ160" s="68"/>
      <c r="EK160" s="68"/>
      <c r="EL160" s="68"/>
      <c r="EM160" s="68"/>
      <c r="EN160" s="68"/>
      <c r="EO160" s="68"/>
      <c r="EP160" s="68"/>
      <c r="EQ160" s="68"/>
      <c r="ER160" s="68"/>
      <c r="ES160" s="68"/>
      <c r="ET160" s="68"/>
      <c r="EU160" s="68"/>
      <c r="EV160" s="68"/>
      <c r="EW160" s="68"/>
      <c r="EX160" s="68"/>
      <c r="EY160" s="68"/>
      <c r="EZ160" s="68"/>
      <c r="FA160" s="68"/>
      <c r="FB160" s="68"/>
      <c r="FC160" s="68"/>
      <c r="FD160" s="68"/>
      <c r="FE160" s="68"/>
      <c r="FF160" s="68"/>
      <c r="FG160" s="68"/>
      <c r="FH160" s="68"/>
      <c r="FI160" s="68"/>
      <c r="FJ160" s="68"/>
      <c r="FK160" s="68"/>
      <c r="FL160" s="68"/>
      <c r="FM160" s="68"/>
      <c r="FN160" s="68"/>
      <c r="FO160" s="68"/>
      <c r="FP160" s="68"/>
      <c r="FQ160" s="68"/>
      <c r="FR160" s="68"/>
      <c r="FS160" s="68"/>
      <c r="FT160" s="68"/>
      <c r="FU160" s="68"/>
      <c r="FV160" s="68"/>
      <c r="FW160" s="68"/>
      <c r="FX160" s="68"/>
      <c r="FY160" s="68"/>
      <c r="FZ160" s="68"/>
      <c r="GA160" s="68"/>
      <c r="GB160" s="68"/>
      <c r="GC160" s="68"/>
      <c r="GD160" s="68"/>
      <c r="GE160" s="68"/>
      <c r="GF160" s="68"/>
      <c r="GG160" s="68"/>
      <c r="GH160" s="68"/>
      <c r="GI160" s="68"/>
      <c r="GJ160" s="68"/>
      <c r="GK160" s="68"/>
      <c r="GL160" s="68"/>
      <c r="GM160" s="68"/>
      <c r="GN160" s="68"/>
      <c r="GO160" s="68"/>
      <c r="GP160" s="68"/>
      <c r="GQ160" s="68"/>
      <c r="GR160" s="68"/>
      <c r="GS160" s="68"/>
      <c r="GT160" s="68"/>
      <c r="GU160" s="68"/>
      <c r="GV160" s="68"/>
      <c r="GW160" s="68"/>
      <c r="GX160" s="68"/>
      <c r="GY160" s="68"/>
      <c r="GZ160" s="68"/>
      <c r="HA160" s="68"/>
      <c r="HB160" s="68"/>
      <c r="HC160" s="68"/>
      <c r="HD160" s="68"/>
      <c r="HE160" s="68"/>
      <c r="HF160" s="68"/>
      <c r="HG160" s="68"/>
      <c r="HH160" s="68"/>
      <c r="HI160" s="68"/>
      <c r="HJ160" s="68"/>
      <c r="HK160" s="68"/>
      <c r="HL160" s="68"/>
      <c r="HM160" s="68"/>
      <c r="HN160" s="68"/>
      <c r="HO160" s="68"/>
      <c r="HP160" s="68"/>
      <c r="HQ160" s="68"/>
      <c r="HR160" s="68"/>
      <c r="HS160" s="68"/>
      <c r="HT160" s="68"/>
      <c r="HU160" s="68"/>
      <c r="HV160" s="68"/>
      <c r="HW160" s="68"/>
      <c r="HX160" s="68"/>
      <c r="HY160" s="68"/>
      <c r="HZ160" s="68"/>
      <c r="IA160" s="68"/>
      <c r="IB160" s="68"/>
      <c r="IC160" s="68"/>
      <c r="ID160" s="68"/>
      <c r="IE160" s="68"/>
      <c r="IF160" s="68"/>
      <c r="IG160" s="68"/>
      <c r="IH160" s="68"/>
      <c r="II160" s="68"/>
      <c r="IJ160" s="68"/>
      <c r="IK160" s="68"/>
      <c r="IL160" s="68"/>
      <c r="IM160" s="68"/>
      <c r="IN160" s="68"/>
      <c r="IO160" s="68"/>
      <c r="IP160" s="68"/>
      <c r="IQ160" s="68"/>
      <c r="IR160" s="68"/>
      <c r="IS160" s="68"/>
      <c r="IT160" s="68"/>
      <c r="IU160" s="68"/>
      <c r="IV160" s="68"/>
    </row>
    <row r="161" spans="1:256" ht="38.25" x14ac:dyDescent="0.2">
      <c r="A161" s="18" t="s">
        <v>143</v>
      </c>
      <c r="B161" s="35" t="s">
        <v>43</v>
      </c>
      <c r="C161" s="57" t="s">
        <v>43</v>
      </c>
      <c r="D161" s="69" t="s">
        <v>144</v>
      </c>
      <c r="E161" s="57"/>
      <c r="F161" s="20">
        <f>SUM(F162)</f>
        <v>4261.2</v>
      </c>
      <c r="G161" s="20">
        <f>SUM(G162)</f>
        <v>3990</v>
      </c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  <c r="IV161" s="21"/>
    </row>
    <row r="162" spans="1:256" ht="25.5" x14ac:dyDescent="0.2">
      <c r="A162" s="22" t="s">
        <v>39</v>
      </c>
      <c r="B162" s="70" t="s">
        <v>43</v>
      </c>
      <c r="C162" s="71" t="s">
        <v>43</v>
      </c>
      <c r="D162" s="70" t="s">
        <v>144</v>
      </c>
      <c r="E162" s="31" t="s">
        <v>32</v>
      </c>
      <c r="F162" s="24">
        <v>4261.2</v>
      </c>
      <c r="G162" s="24">
        <v>3990</v>
      </c>
    </row>
    <row r="163" spans="1:256" ht="15.75" x14ac:dyDescent="0.25">
      <c r="A163" s="72" t="s">
        <v>145</v>
      </c>
      <c r="B163" s="73" t="s">
        <v>146</v>
      </c>
      <c r="C163" s="73"/>
      <c r="D163" s="73"/>
      <c r="E163" s="74"/>
      <c r="F163" s="75">
        <f>SUM(F164)</f>
        <v>1000</v>
      </c>
      <c r="G163" s="75" t="e">
        <f>SUM(G164)</f>
        <v>#REF!</v>
      </c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B163" s="76"/>
      <c r="HC163" s="76"/>
      <c r="HD163" s="76"/>
      <c r="HE163" s="76"/>
      <c r="HF163" s="76"/>
      <c r="HG163" s="76"/>
      <c r="HH163" s="76"/>
      <c r="HI163" s="76"/>
      <c r="HJ163" s="76"/>
      <c r="HK163" s="76"/>
      <c r="HL163" s="76"/>
      <c r="HM163" s="76"/>
      <c r="HN163" s="76"/>
      <c r="HO163" s="76"/>
      <c r="HP163" s="76"/>
      <c r="HQ163" s="76"/>
      <c r="HR163" s="76"/>
      <c r="HS163" s="76"/>
      <c r="HT163" s="76"/>
      <c r="HU163" s="76"/>
      <c r="HV163" s="76"/>
      <c r="HW163" s="76"/>
      <c r="HX163" s="76"/>
      <c r="HY163" s="76"/>
      <c r="HZ163" s="76"/>
      <c r="IA163" s="76"/>
      <c r="IB163" s="76"/>
      <c r="IC163" s="76"/>
      <c r="ID163" s="76"/>
      <c r="IE163" s="76"/>
      <c r="IF163" s="76"/>
      <c r="IG163" s="76"/>
      <c r="IH163" s="76"/>
      <c r="II163" s="76"/>
      <c r="IJ163" s="76"/>
      <c r="IK163" s="76"/>
      <c r="IL163" s="76"/>
      <c r="IM163" s="76"/>
      <c r="IN163" s="76"/>
      <c r="IO163" s="76"/>
      <c r="IP163" s="76"/>
      <c r="IQ163" s="76"/>
      <c r="IR163" s="76"/>
      <c r="IS163" s="76"/>
      <c r="IT163" s="76"/>
      <c r="IU163" s="76"/>
      <c r="IV163" s="76"/>
    </row>
    <row r="164" spans="1:256" ht="13.5" x14ac:dyDescent="0.25">
      <c r="A164" s="15" t="s">
        <v>147</v>
      </c>
      <c r="B164" s="77" t="s">
        <v>146</v>
      </c>
      <c r="C164" s="77" t="s">
        <v>43</v>
      </c>
      <c r="D164" s="77"/>
      <c r="E164" s="16"/>
      <c r="F164" s="50">
        <f>SUM(F165)</f>
        <v>1000</v>
      </c>
      <c r="G164" s="50" t="e">
        <f>SUM(G165)</f>
        <v>#REF!</v>
      </c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  <c r="IU164" s="63"/>
      <c r="IV164" s="63"/>
    </row>
    <row r="165" spans="1:256" ht="38.25" x14ac:dyDescent="0.2">
      <c r="A165" s="18" t="s">
        <v>148</v>
      </c>
      <c r="B165" s="69" t="s">
        <v>146</v>
      </c>
      <c r="C165" s="69" t="s">
        <v>43</v>
      </c>
      <c r="D165" s="69" t="s">
        <v>149</v>
      </c>
      <c r="E165" s="19"/>
      <c r="F165" s="46">
        <f>SUM(F166)</f>
        <v>1000</v>
      </c>
      <c r="G165" s="46" t="e">
        <f>SUM(G166+#REF!)</f>
        <v>#REF!</v>
      </c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  <c r="IU165" s="63"/>
      <c r="IV165" s="63"/>
    </row>
    <row r="166" spans="1:256" ht="25.5" x14ac:dyDescent="0.2">
      <c r="A166" s="22" t="s">
        <v>39</v>
      </c>
      <c r="B166" s="70" t="s">
        <v>146</v>
      </c>
      <c r="C166" s="70" t="s">
        <v>43</v>
      </c>
      <c r="D166" s="70" t="s">
        <v>149</v>
      </c>
      <c r="E166" s="23" t="s">
        <v>32</v>
      </c>
      <c r="F166" s="56">
        <v>1000</v>
      </c>
      <c r="G166" s="56">
        <v>1034.5999999999999</v>
      </c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  <c r="IU166" s="63"/>
      <c r="IV166" s="63"/>
    </row>
    <row r="167" spans="1:256" ht="15.75" x14ac:dyDescent="0.25">
      <c r="A167" s="9" t="s">
        <v>150</v>
      </c>
      <c r="B167" s="41" t="s">
        <v>48</v>
      </c>
      <c r="C167" s="41"/>
      <c r="D167" s="41"/>
      <c r="E167" s="41"/>
      <c r="F167" s="42">
        <f>SUM(F168+F176+F200+F211+F193)</f>
        <v>501187.92999999993</v>
      </c>
      <c r="G167" s="42" t="e">
        <f>SUM(G168+G176+G200+G211+G193)</f>
        <v>#REF!</v>
      </c>
    </row>
    <row r="168" spans="1:256" x14ac:dyDescent="0.2">
      <c r="A168" s="36" t="s">
        <v>151</v>
      </c>
      <c r="B168" s="37" t="s">
        <v>48</v>
      </c>
      <c r="C168" s="37" t="s">
        <v>19</v>
      </c>
      <c r="D168" s="37"/>
      <c r="E168" s="37"/>
      <c r="F168" s="14">
        <f>SUM(F169+F173+F171)</f>
        <v>170561.59</v>
      </c>
      <c r="G168" s="14">
        <f>SUM(G169+G173+G171)</f>
        <v>160866.5</v>
      </c>
    </row>
    <row r="169" spans="1:256" ht="25.5" x14ac:dyDescent="0.2">
      <c r="A169" s="18" t="s">
        <v>152</v>
      </c>
      <c r="B169" s="35" t="s">
        <v>48</v>
      </c>
      <c r="C169" s="35" t="s">
        <v>19</v>
      </c>
      <c r="D169" s="35" t="s">
        <v>153</v>
      </c>
      <c r="E169" s="35"/>
      <c r="F169" s="20">
        <f>SUM(F170)</f>
        <v>44935</v>
      </c>
      <c r="G169" s="20">
        <f>SUM(G170)</f>
        <v>44033.27</v>
      </c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</row>
    <row r="170" spans="1:256" ht="25.5" x14ac:dyDescent="0.2">
      <c r="A170" s="22" t="s">
        <v>92</v>
      </c>
      <c r="B170" s="30" t="s">
        <v>48</v>
      </c>
      <c r="C170" s="30" t="s">
        <v>19</v>
      </c>
      <c r="D170" s="30" t="s">
        <v>153</v>
      </c>
      <c r="E170" s="30" t="s">
        <v>93</v>
      </c>
      <c r="F170" s="24">
        <v>44935</v>
      </c>
      <c r="G170" s="24">
        <v>44033.27</v>
      </c>
    </row>
    <row r="171" spans="1:256" ht="105" customHeight="1" x14ac:dyDescent="0.2">
      <c r="A171" s="18" t="s">
        <v>154</v>
      </c>
      <c r="B171" s="35" t="s">
        <v>48</v>
      </c>
      <c r="C171" s="35" t="s">
        <v>19</v>
      </c>
      <c r="D171" s="35" t="s">
        <v>155</v>
      </c>
      <c r="E171" s="35"/>
      <c r="F171" s="20">
        <f>SUM(F172)</f>
        <v>124580.59</v>
      </c>
      <c r="G171" s="20">
        <f>SUM(G172)</f>
        <v>115787.23</v>
      </c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  <c r="IV171" s="21"/>
    </row>
    <row r="172" spans="1:256" ht="25.5" x14ac:dyDescent="0.2">
      <c r="A172" s="22" t="s">
        <v>92</v>
      </c>
      <c r="B172" s="30" t="s">
        <v>48</v>
      </c>
      <c r="C172" s="30" t="s">
        <v>19</v>
      </c>
      <c r="D172" s="30" t="s">
        <v>155</v>
      </c>
      <c r="E172" s="30" t="s">
        <v>93</v>
      </c>
      <c r="F172" s="24">
        <v>124580.59</v>
      </c>
      <c r="G172" s="24">
        <v>115787.23</v>
      </c>
    </row>
    <row r="173" spans="1:256" ht="13.5" x14ac:dyDescent="0.25">
      <c r="A173" s="15" t="s">
        <v>76</v>
      </c>
      <c r="B173" s="28" t="s">
        <v>48</v>
      </c>
      <c r="C173" s="28" t="s">
        <v>19</v>
      </c>
      <c r="D173" s="28" t="s">
        <v>77</v>
      </c>
      <c r="E173" s="28"/>
      <c r="F173" s="17">
        <f>SUM(F174)</f>
        <v>1046</v>
      </c>
      <c r="G173" s="17">
        <f>SUM(G174)</f>
        <v>1046</v>
      </c>
    </row>
    <row r="174" spans="1:256" ht="25.5" x14ac:dyDescent="0.2">
      <c r="A174" s="18" t="s">
        <v>78</v>
      </c>
      <c r="B174" s="30" t="s">
        <v>48</v>
      </c>
      <c r="C174" s="30" t="s">
        <v>19</v>
      </c>
      <c r="D174" s="35" t="s">
        <v>79</v>
      </c>
      <c r="E174" s="30"/>
      <c r="F174" s="24">
        <f>SUM(F175)</f>
        <v>1046</v>
      </c>
      <c r="G174" s="24">
        <f>SUM(G175)</f>
        <v>1046</v>
      </c>
    </row>
    <row r="175" spans="1:256" ht="25.5" x14ac:dyDescent="0.2">
      <c r="A175" s="18" t="s">
        <v>92</v>
      </c>
      <c r="B175" s="35" t="s">
        <v>48</v>
      </c>
      <c r="C175" s="35" t="s">
        <v>19</v>
      </c>
      <c r="D175" s="35" t="s">
        <v>79</v>
      </c>
      <c r="E175" s="35" t="s">
        <v>93</v>
      </c>
      <c r="F175" s="20">
        <v>1046</v>
      </c>
      <c r="G175" s="20">
        <v>1046</v>
      </c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  <c r="IV175" s="21"/>
    </row>
    <row r="176" spans="1:256" x14ac:dyDescent="0.2">
      <c r="A176" s="36" t="s">
        <v>156</v>
      </c>
      <c r="B176" s="37" t="s">
        <v>48</v>
      </c>
      <c r="C176" s="37" t="s">
        <v>21</v>
      </c>
      <c r="D176" s="37"/>
      <c r="E176" s="37"/>
      <c r="F176" s="14">
        <f>SUM(F181+F183+F187+F189+F191+F185+F177+F180)</f>
        <v>282185.84999999998</v>
      </c>
      <c r="G176" s="14" t="e">
        <f>SUM(G181+G183+G187+G189+G191+G185+#REF!+#REF!)</f>
        <v>#REF!</v>
      </c>
    </row>
    <row r="177" spans="1:256" s="21" customFormat="1" ht="38.25" x14ac:dyDescent="0.2">
      <c r="A177" s="18" t="s">
        <v>157</v>
      </c>
      <c r="B177" s="35" t="s">
        <v>48</v>
      </c>
      <c r="C177" s="35" t="s">
        <v>21</v>
      </c>
      <c r="D177" s="35" t="s">
        <v>158</v>
      </c>
      <c r="E177" s="35"/>
      <c r="F177" s="20">
        <f>SUM(F178)</f>
        <v>13841.52</v>
      </c>
      <c r="G177" s="20"/>
    </row>
    <row r="178" spans="1:256" ht="25.5" x14ac:dyDescent="0.2">
      <c r="A178" s="22" t="s">
        <v>92</v>
      </c>
      <c r="B178" s="30" t="s">
        <v>48</v>
      </c>
      <c r="C178" s="30" t="s">
        <v>21</v>
      </c>
      <c r="D178" s="30" t="s">
        <v>158</v>
      </c>
      <c r="E178" s="30" t="s">
        <v>93</v>
      </c>
      <c r="F178" s="24">
        <v>13841.52</v>
      </c>
      <c r="G178" s="24"/>
    </row>
    <row r="179" spans="1:256" s="21" customFormat="1" ht="38.25" x14ac:dyDescent="0.2">
      <c r="A179" s="18" t="s">
        <v>2</v>
      </c>
      <c r="B179" s="35" t="s">
        <v>48</v>
      </c>
      <c r="C179" s="35" t="s">
        <v>21</v>
      </c>
      <c r="D179" s="35" t="s">
        <v>159</v>
      </c>
      <c r="E179" s="35"/>
      <c r="F179" s="20">
        <f>SUM(F180)</f>
        <v>2234.11</v>
      </c>
      <c r="G179" s="20"/>
    </row>
    <row r="180" spans="1:256" ht="25.5" x14ac:dyDescent="0.2">
      <c r="A180" s="22" t="s">
        <v>92</v>
      </c>
      <c r="B180" s="30" t="s">
        <v>48</v>
      </c>
      <c r="C180" s="30" t="s">
        <v>21</v>
      </c>
      <c r="D180" s="30" t="s">
        <v>159</v>
      </c>
      <c r="E180" s="30" t="s">
        <v>93</v>
      </c>
      <c r="F180" s="24">
        <v>2234.11</v>
      </c>
      <c r="G180" s="24"/>
    </row>
    <row r="181" spans="1:256" ht="25.5" x14ac:dyDescent="0.2">
      <c r="A181" s="18" t="s">
        <v>78</v>
      </c>
      <c r="B181" s="78" t="s">
        <v>48</v>
      </c>
      <c r="C181" s="78" t="s">
        <v>21</v>
      </c>
      <c r="D181" s="35" t="s">
        <v>79</v>
      </c>
      <c r="E181" s="78"/>
      <c r="F181" s="79">
        <f>SUM(F182)</f>
        <v>563</v>
      </c>
      <c r="G181" s="79">
        <f>SUM(G182)</f>
        <v>563</v>
      </c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  <c r="IV181" s="21"/>
    </row>
    <row r="182" spans="1:256" ht="25.5" x14ac:dyDescent="0.2">
      <c r="A182" s="22" t="s">
        <v>92</v>
      </c>
      <c r="B182" s="30" t="s">
        <v>48</v>
      </c>
      <c r="C182" s="30" t="s">
        <v>21</v>
      </c>
      <c r="D182" s="30" t="s">
        <v>79</v>
      </c>
      <c r="E182" s="30" t="s">
        <v>93</v>
      </c>
      <c r="F182" s="24">
        <v>563</v>
      </c>
      <c r="G182" s="24">
        <v>563</v>
      </c>
    </row>
    <row r="183" spans="1:256" ht="25.5" x14ac:dyDescent="0.2">
      <c r="A183" s="18" t="s">
        <v>152</v>
      </c>
      <c r="B183" s="35" t="s">
        <v>48</v>
      </c>
      <c r="C183" s="35" t="s">
        <v>21</v>
      </c>
      <c r="D183" s="35" t="s">
        <v>160</v>
      </c>
      <c r="E183" s="35"/>
      <c r="F183" s="20">
        <f>SUM(F184)</f>
        <v>44081.53</v>
      </c>
      <c r="G183" s="20">
        <f>SUM(G184)</f>
        <v>38930</v>
      </c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  <c r="IV183" s="21"/>
    </row>
    <row r="184" spans="1:256" ht="25.5" x14ac:dyDescent="0.2">
      <c r="A184" s="22" t="s">
        <v>92</v>
      </c>
      <c r="B184" s="30" t="s">
        <v>48</v>
      </c>
      <c r="C184" s="30" t="s">
        <v>21</v>
      </c>
      <c r="D184" s="30" t="s">
        <v>160</v>
      </c>
      <c r="E184" s="30" t="s">
        <v>93</v>
      </c>
      <c r="F184" s="24">
        <v>44081.53</v>
      </c>
      <c r="G184" s="24">
        <v>38930</v>
      </c>
    </row>
    <row r="185" spans="1:256" ht="38.25" x14ac:dyDescent="0.2">
      <c r="A185" s="18" t="s">
        <v>161</v>
      </c>
      <c r="B185" s="35" t="s">
        <v>48</v>
      </c>
      <c r="C185" s="35" t="s">
        <v>21</v>
      </c>
      <c r="D185" s="35" t="s">
        <v>162</v>
      </c>
      <c r="E185" s="35"/>
      <c r="F185" s="20">
        <f>SUM(F186)</f>
        <v>16555.009999999998</v>
      </c>
      <c r="G185" s="20">
        <f>SUM(G186)</f>
        <v>15502.88</v>
      </c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  <c r="IV185" s="21"/>
    </row>
    <row r="186" spans="1:256" ht="25.5" x14ac:dyDescent="0.2">
      <c r="A186" s="22" t="s">
        <v>92</v>
      </c>
      <c r="B186" s="30" t="s">
        <v>48</v>
      </c>
      <c r="C186" s="30" t="s">
        <v>21</v>
      </c>
      <c r="D186" s="35" t="s">
        <v>162</v>
      </c>
      <c r="E186" s="30" t="s">
        <v>93</v>
      </c>
      <c r="F186" s="24">
        <v>16555.009999999998</v>
      </c>
      <c r="G186" s="24">
        <v>15502.88</v>
      </c>
    </row>
    <row r="187" spans="1:256" ht="114.75" x14ac:dyDescent="0.2">
      <c r="A187" s="18" t="s">
        <v>154</v>
      </c>
      <c r="B187" s="35" t="s">
        <v>48</v>
      </c>
      <c r="C187" s="35" t="s">
        <v>21</v>
      </c>
      <c r="D187" s="35" t="s">
        <v>163</v>
      </c>
      <c r="E187" s="35"/>
      <c r="F187" s="20">
        <f>SUM(F188)</f>
        <v>119168.78</v>
      </c>
      <c r="G187" s="20">
        <f>SUM(G188)</f>
        <v>109722.42</v>
      </c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  <c r="IV187" s="21"/>
    </row>
    <row r="188" spans="1:256" ht="25.5" x14ac:dyDescent="0.2">
      <c r="A188" s="22" t="s">
        <v>92</v>
      </c>
      <c r="B188" s="30" t="s">
        <v>48</v>
      </c>
      <c r="C188" s="30" t="s">
        <v>21</v>
      </c>
      <c r="D188" s="30" t="s">
        <v>163</v>
      </c>
      <c r="E188" s="30" t="s">
        <v>93</v>
      </c>
      <c r="F188" s="24">
        <v>119168.78</v>
      </c>
      <c r="G188" s="24">
        <v>109722.42</v>
      </c>
    </row>
    <row r="189" spans="1:256" ht="25.5" x14ac:dyDescent="0.2">
      <c r="A189" s="18" t="s">
        <v>152</v>
      </c>
      <c r="B189" s="35" t="s">
        <v>48</v>
      </c>
      <c r="C189" s="35" t="s">
        <v>164</v>
      </c>
      <c r="D189" s="19" t="s">
        <v>165</v>
      </c>
      <c r="E189" s="35"/>
      <c r="F189" s="20">
        <f>SUM(F190)</f>
        <v>23949.96</v>
      </c>
      <c r="G189" s="20">
        <f>SUM(G190)</f>
        <v>24078.36</v>
      </c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</row>
    <row r="190" spans="1:256" ht="25.5" x14ac:dyDescent="0.2">
      <c r="A190" s="22" t="s">
        <v>92</v>
      </c>
      <c r="B190" s="23" t="s">
        <v>48</v>
      </c>
      <c r="C190" s="23" t="s">
        <v>21</v>
      </c>
      <c r="D190" s="23" t="s">
        <v>165</v>
      </c>
      <c r="E190" s="23" t="s">
        <v>93</v>
      </c>
      <c r="F190" s="24">
        <v>23949.96</v>
      </c>
      <c r="G190" s="24">
        <v>24078.36</v>
      </c>
    </row>
    <row r="191" spans="1:256" ht="114.75" x14ac:dyDescent="0.2">
      <c r="A191" s="18" t="s">
        <v>154</v>
      </c>
      <c r="B191" s="19" t="s">
        <v>48</v>
      </c>
      <c r="C191" s="19" t="s">
        <v>21</v>
      </c>
      <c r="D191" s="35" t="s">
        <v>166</v>
      </c>
      <c r="E191" s="19"/>
      <c r="F191" s="46">
        <f>SUM(F192)</f>
        <v>61791.94</v>
      </c>
      <c r="G191" s="46">
        <f>SUM(G192)</f>
        <v>61791.94</v>
      </c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  <c r="IV191" s="21"/>
    </row>
    <row r="192" spans="1:256" ht="25.5" x14ac:dyDescent="0.2">
      <c r="A192" s="22" t="s">
        <v>92</v>
      </c>
      <c r="B192" s="23" t="s">
        <v>48</v>
      </c>
      <c r="C192" s="23" t="s">
        <v>21</v>
      </c>
      <c r="D192" s="30" t="s">
        <v>166</v>
      </c>
      <c r="E192" s="23" t="s">
        <v>93</v>
      </c>
      <c r="F192" s="56">
        <v>61791.94</v>
      </c>
      <c r="G192" s="56">
        <v>61791.94</v>
      </c>
    </row>
    <row r="193" spans="1:256" x14ac:dyDescent="0.2">
      <c r="A193" s="36" t="s">
        <v>167</v>
      </c>
      <c r="B193" s="13" t="s">
        <v>48</v>
      </c>
      <c r="C193" s="13" t="s">
        <v>28</v>
      </c>
      <c r="D193" s="37"/>
      <c r="E193" s="13"/>
      <c r="F193" s="80">
        <f>SUM(F196+F198+F194)</f>
        <v>41451.199999999997</v>
      </c>
      <c r="G193" s="80">
        <f>SUM(G196+G198+G194)</f>
        <v>48086.2</v>
      </c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  <c r="HM193" s="34"/>
      <c r="HN193" s="34"/>
      <c r="HO193" s="34"/>
      <c r="HP193" s="34"/>
      <c r="HQ193" s="34"/>
      <c r="HR193" s="34"/>
      <c r="HS193" s="34"/>
      <c r="HT193" s="34"/>
      <c r="HU193" s="34"/>
      <c r="HV193" s="34"/>
      <c r="HW193" s="34"/>
      <c r="HX193" s="34"/>
      <c r="HY193" s="34"/>
      <c r="HZ193" s="34"/>
      <c r="IA193" s="34"/>
      <c r="IB193" s="34"/>
      <c r="IC193" s="34"/>
      <c r="ID193" s="34"/>
      <c r="IE193" s="34"/>
      <c r="IF193" s="34"/>
      <c r="IG193" s="34"/>
      <c r="IH193" s="34"/>
      <c r="II193" s="34"/>
      <c r="IJ193" s="34"/>
      <c r="IK193" s="34"/>
      <c r="IL193" s="34"/>
      <c r="IM193" s="34"/>
      <c r="IN193" s="34"/>
      <c r="IO193" s="34"/>
      <c r="IP193" s="34"/>
      <c r="IQ193" s="34"/>
      <c r="IR193" s="34"/>
      <c r="IS193" s="34"/>
      <c r="IT193" s="34"/>
      <c r="IU193" s="34"/>
      <c r="IV193" s="34"/>
    </row>
    <row r="194" spans="1:256" ht="38.25" x14ac:dyDescent="0.2">
      <c r="A194" s="18" t="s">
        <v>168</v>
      </c>
      <c r="B194" s="19" t="s">
        <v>48</v>
      </c>
      <c r="C194" s="19" t="s">
        <v>28</v>
      </c>
      <c r="D194" s="35" t="s">
        <v>169</v>
      </c>
      <c r="E194" s="19"/>
      <c r="F194" s="46">
        <f>SUM(F195)</f>
        <v>30</v>
      </c>
      <c r="G194" s="46">
        <f>SUM(G195)</f>
        <v>50</v>
      </c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  <c r="IV194" s="21"/>
    </row>
    <row r="195" spans="1:256" ht="25.5" x14ac:dyDescent="0.2">
      <c r="A195" s="22" t="s">
        <v>92</v>
      </c>
      <c r="B195" s="23" t="s">
        <v>48</v>
      </c>
      <c r="C195" s="23" t="s">
        <v>28</v>
      </c>
      <c r="D195" s="30" t="s">
        <v>169</v>
      </c>
      <c r="E195" s="23" t="s">
        <v>93</v>
      </c>
      <c r="F195" s="56">
        <v>30</v>
      </c>
      <c r="G195" s="56">
        <v>50</v>
      </c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  <c r="HM195" s="34"/>
      <c r="HN195" s="34"/>
      <c r="HO195" s="34"/>
      <c r="HP195" s="34"/>
      <c r="HQ195" s="34"/>
      <c r="HR195" s="34"/>
      <c r="HS195" s="34"/>
      <c r="HT195" s="34"/>
      <c r="HU195" s="34"/>
      <c r="HV195" s="34"/>
      <c r="HW195" s="34"/>
      <c r="HX195" s="34"/>
      <c r="HY195" s="34"/>
      <c r="HZ195" s="34"/>
      <c r="IA195" s="34"/>
      <c r="IB195" s="34"/>
      <c r="IC195" s="34"/>
      <c r="ID195" s="34"/>
      <c r="IE195" s="34"/>
      <c r="IF195" s="34"/>
      <c r="IG195" s="34"/>
      <c r="IH195" s="34"/>
      <c r="II195" s="34"/>
      <c r="IJ195" s="34"/>
      <c r="IK195" s="34"/>
      <c r="IL195" s="34"/>
      <c r="IM195" s="34"/>
      <c r="IN195" s="34"/>
      <c r="IO195" s="34"/>
      <c r="IP195" s="34"/>
      <c r="IQ195" s="34"/>
      <c r="IR195" s="34"/>
      <c r="IS195" s="34"/>
      <c r="IT195" s="34"/>
      <c r="IU195" s="34"/>
      <c r="IV195" s="34"/>
    </row>
    <row r="196" spans="1:256" ht="25.5" x14ac:dyDescent="0.2">
      <c r="A196" s="18" t="s">
        <v>152</v>
      </c>
      <c r="B196" s="19" t="s">
        <v>48</v>
      </c>
      <c r="C196" s="19" t="s">
        <v>28</v>
      </c>
      <c r="D196" s="19" t="s">
        <v>170</v>
      </c>
      <c r="E196" s="35"/>
      <c r="F196" s="20">
        <f>SUM(F197)</f>
        <v>41254.199999999997</v>
      </c>
      <c r="G196" s="20">
        <f>SUM(G197)</f>
        <v>47869.2</v>
      </c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</row>
    <row r="197" spans="1:256" ht="25.5" x14ac:dyDescent="0.2">
      <c r="A197" s="22" t="s">
        <v>92</v>
      </c>
      <c r="B197" s="23" t="s">
        <v>48</v>
      </c>
      <c r="C197" s="23" t="s">
        <v>28</v>
      </c>
      <c r="D197" s="23" t="s">
        <v>170</v>
      </c>
      <c r="E197" s="23" t="s">
        <v>93</v>
      </c>
      <c r="F197" s="24">
        <v>41254.199999999997</v>
      </c>
      <c r="G197" s="24">
        <v>47869.2</v>
      </c>
    </row>
    <row r="198" spans="1:256" ht="25.5" x14ac:dyDescent="0.2">
      <c r="A198" s="18" t="s">
        <v>78</v>
      </c>
      <c r="B198" s="78" t="s">
        <v>48</v>
      </c>
      <c r="C198" s="78" t="s">
        <v>28</v>
      </c>
      <c r="D198" s="35" t="s">
        <v>79</v>
      </c>
      <c r="E198" s="78"/>
      <c r="F198" s="79">
        <f>SUM(F199)</f>
        <v>167</v>
      </c>
      <c r="G198" s="79">
        <f>SUM(G199)</f>
        <v>167</v>
      </c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</row>
    <row r="199" spans="1:256" ht="25.5" x14ac:dyDescent="0.2">
      <c r="A199" s="22" t="s">
        <v>92</v>
      </c>
      <c r="B199" s="30" t="s">
        <v>48</v>
      </c>
      <c r="C199" s="30" t="s">
        <v>28</v>
      </c>
      <c r="D199" s="30" t="s">
        <v>79</v>
      </c>
      <c r="E199" s="30" t="s">
        <v>93</v>
      </c>
      <c r="F199" s="24">
        <v>167</v>
      </c>
      <c r="G199" s="24">
        <v>167</v>
      </c>
    </row>
    <row r="200" spans="1:256" x14ac:dyDescent="0.2">
      <c r="A200" s="36" t="s">
        <v>171</v>
      </c>
      <c r="B200" s="37" t="s">
        <v>48</v>
      </c>
      <c r="C200" s="37" t="s">
        <v>48</v>
      </c>
      <c r="D200" s="37"/>
      <c r="E200" s="37"/>
      <c r="F200" s="14">
        <f>SUM(F201)</f>
        <v>6639.29</v>
      </c>
      <c r="G200" s="14" t="e">
        <f>SUM(G201)</f>
        <v>#REF!</v>
      </c>
    </row>
    <row r="201" spans="1:256" ht="13.5" x14ac:dyDescent="0.25">
      <c r="A201" s="15" t="s">
        <v>172</v>
      </c>
      <c r="B201" s="28" t="s">
        <v>48</v>
      </c>
      <c r="C201" s="28" t="s">
        <v>48</v>
      </c>
      <c r="D201" s="28"/>
      <c r="E201" s="28"/>
      <c r="F201" s="17">
        <f>SUM(F205+F207+F209+F202)</f>
        <v>6639.29</v>
      </c>
      <c r="G201" s="17" t="e">
        <f>SUM(G205+G207+G209+G202)</f>
        <v>#REF!</v>
      </c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  <c r="DK201" s="81"/>
      <c r="DL201" s="81"/>
      <c r="DM201" s="81"/>
      <c r="DN201" s="81"/>
      <c r="DO201" s="81"/>
      <c r="DP201" s="81"/>
      <c r="DQ201" s="81"/>
      <c r="DR201" s="81"/>
      <c r="DS201" s="81"/>
      <c r="DT201" s="81"/>
      <c r="DU201" s="81"/>
      <c r="DV201" s="81"/>
      <c r="DW201" s="81"/>
      <c r="DX201" s="81"/>
      <c r="DY201" s="81"/>
      <c r="DZ201" s="81"/>
      <c r="EA201" s="81"/>
      <c r="EB201" s="81"/>
      <c r="EC201" s="81"/>
      <c r="ED201" s="81"/>
      <c r="EE201" s="81"/>
      <c r="EF201" s="81"/>
      <c r="EG201" s="81"/>
      <c r="EH201" s="81"/>
      <c r="EI201" s="81"/>
      <c r="EJ201" s="81"/>
      <c r="EK201" s="81"/>
      <c r="EL201" s="81"/>
      <c r="EM201" s="81"/>
      <c r="EN201" s="81"/>
      <c r="EO201" s="81"/>
      <c r="EP201" s="81"/>
      <c r="EQ201" s="81"/>
      <c r="ER201" s="81"/>
      <c r="ES201" s="81"/>
      <c r="ET201" s="81"/>
      <c r="EU201" s="81"/>
      <c r="EV201" s="81"/>
      <c r="EW201" s="81"/>
      <c r="EX201" s="81"/>
      <c r="EY201" s="81"/>
      <c r="EZ201" s="81"/>
      <c r="FA201" s="81"/>
      <c r="FB201" s="81"/>
      <c r="FC201" s="81"/>
      <c r="FD201" s="81"/>
      <c r="FE201" s="81"/>
      <c r="FF201" s="81"/>
      <c r="FG201" s="81"/>
      <c r="FH201" s="81"/>
      <c r="FI201" s="81"/>
      <c r="FJ201" s="81"/>
      <c r="FK201" s="81"/>
      <c r="FL201" s="81"/>
      <c r="FM201" s="81"/>
      <c r="FN201" s="81"/>
      <c r="FO201" s="81"/>
      <c r="FP201" s="81"/>
      <c r="FQ201" s="81"/>
      <c r="FR201" s="81"/>
      <c r="FS201" s="81"/>
      <c r="FT201" s="81"/>
      <c r="FU201" s="81"/>
      <c r="FV201" s="81"/>
      <c r="FW201" s="81"/>
      <c r="FX201" s="81"/>
      <c r="FY201" s="81"/>
      <c r="FZ201" s="81"/>
      <c r="GA201" s="81"/>
      <c r="GB201" s="81"/>
      <c r="GC201" s="81"/>
      <c r="GD201" s="81"/>
      <c r="GE201" s="81"/>
      <c r="GF201" s="81"/>
      <c r="GG201" s="81"/>
      <c r="GH201" s="81"/>
      <c r="GI201" s="81"/>
      <c r="GJ201" s="81"/>
      <c r="GK201" s="81"/>
      <c r="GL201" s="81"/>
      <c r="GM201" s="81"/>
      <c r="GN201" s="81"/>
      <c r="GO201" s="81"/>
      <c r="GP201" s="81"/>
      <c r="GQ201" s="81"/>
      <c r="GR201" s="81"/>
      <c r="GS201" s="81"/>
      <c r="GT201" s="81"/>
      <c r="GU201" s="81"/>
      <c r="GV201" s="81"/>
      <c r="GW201" s="81"/>
      <c r="GX201" s="81"/>
      <c r="GY201" s="81"/>
      <c r="GZ201" s="81"/>
      <c r="HA201" s="81"/>
      <c r="HB201" s="81"/>
      <c r="HC201" s="81"/>
      <c r="HD201" s="81"/>
      <c r="HE201" s="81"/>
      <c r="HF201" s="81"/>
      <c r="HG201" s="81"/>
      <c r="HH201" s="81"/>
      <c r="HI201" s="81"/>
      <c r="HJ201" s="81"/>
      <c r="HK201" s="81"/>
      <c r="HL201" s="81"/>
      <c r="HM201" s="81"/>
      <c r="HN201" s="81"/>
      <c r="HO201" s="81"/>
      <c r="HP201" s="81"/>
      <c r="HQ201" s="81"/>
      <c r="HR201" s="81"/>
      <c r="HS201" s="81"/>
      <c r="HT201" s="81"/>
      <c r="HU201" s="81"/>
      <c r="HV201" s="81"/>
      <c r="HW201" s="81"/>
      <c r="HX201" s="81"/>
      <c r="HY201" s="81"/>
      <c r="HZ201" s="81"/>
      <c r="IA201" s="81"/>
      <c r="IB201" s="81"/>
      <c r="IC201" s="81"/>
      <c r="ID201" s="81"/>
      <c r="IE201" s="81"/>
      <c r="IF201" s="81"/>
      <c r="IG201" s="81"/>
      <c r="IH201" s="81"/>
      <c r="II201" s="81"/>
      <c r="IJ201" s="81"/>
      <c r="IK201" s="81"/>
      <c r="IL201" s="81"/>
      <c r="IM201" s="81"/>
      <c r="IN201" s="81"/>
      <c r="IO201" s="81"/>
      <c r="IP201" s="81"/>
      <c r="IQ201" s="81"/>
      <c r="IR201" s="81"/>
      <c r="IS201" s="81"/>
      <c r="IT201" s="81"/>
      <c r="IU201" s="81"/>
      <c r="IV201" s="81"/>
    </row>
    <row r="202" spans="1:256" ht="38.25" x14ac:dyDescent="0.2">
      <c r="A202" s="22" t="s">
        <v>173</v>
      </c>
      <c r="B202" s="30" t="s">
        <v>48</v>
      </c>
      <c r="C202" s="30" t="s">
        <v>48</v>
      </c>
      <c r="D202" s="30" t="s">
        <v>174</v>
      </c>
      <c r="E202" s="30"/>
      <c r="F202" s="24">
        <f>SUM(F203+F204)</f>
        <v>2806.29</v>
      </c>
      <c r="G202" s="24">
        <f>SUM(G203+G204)</f>
        <v>3953.33</v>
      </c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1"/>
      <c r="FK202" s="51"/>
      <c r="FL202" s="51"/>
      <c r="FM202" s="51"/>
      <c r="FN202" s="51"/>
      <c r="FO202" s="51"/>
      <c r="FP202" s="51"/>
      <c r="FQ202" s="51"/>
      <c r="FR202" s="51"/>
      <c r="FS202" s="51"/>
      <c r="FT202" s="51"/>
      <c r="FU202" s="51"/>
      <c r="FV202" s="51"/>
      <c r="FW202" s="51"/>
      <c r="FX202" s="51"/>
      <c r="FY202" s="51"/>
      <c r="FZ202" s="51"/>
      <c r="GA202" s="51"/>
      <c r="GB202" s="51"/>
      <c r="GC202" s="51"/>
      <c r="GD202" s="51"/>
      <c r="GE202" s="51"/>
      <c r="GF202" s="51"/>
      <c r="GG202" s="51"/>
      <c r="GH202" s="51"/>
      <c r="GI202" s="51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1"/>
      <c r="HI202" s="51"/>
      <c r="HJ202" s="51"/>
      <c r="HK202" s="51"/>
      <c r="HL202" s="51"/>
      <c r="HM202" s="51"/>
      <c r="HN202" s="51"/>
      <c r="HO202" s="51"/>
      <c r="HP202" s="51"/>
      <c r="HQ202" s="51"/>
      <c r="HR202" s="51"/>
      <c r="HS202" s="51"/>
      <c r="HT202" s="51"/>
      <c r="HU202" s="51"/>
      <c r="HV202" s="51"/>
      <c r="HW202" s="51"/>
      <c r="HX202" s="51"/>
      <c r="HY202" s="51"/>
      <c r="HZ202" s="51"/>
      <c r="IA202" s="51"/>
      <c r="IB202" s="51"/>
      <c r="IC202" s="51"/>
      <c r="ID202" s="51"/>
      <c r="IE202" s="51"/>
      <c r="IF202" s="51"/>
      <c r="IG202" s="51"/>
      <c r="IH202" s="51"/>
      <c r="II202" s="51"/>
      <c r="IJ202" s="51"/>
      <c r="IK202" s="51"/>
      <c r="IL202" s="51"/>
      <c r="IM202" s="51"/>
      <c r="IN202" s="51"/>
      <c r="IO202" s="51"/>
      <c r="IP202" s="51"/>
      <c r="IQ202" s="51"/>
      <c r="IR202" s="51"/>
      <c r="IS202" s="51"/>
      <c r="IT202" s="51"/>
      <c r="IU202" s="51"/>
      <c r="IV202" s="51"/>
    </row>
    <row r="203" spans="1:256" x14ac:dyDescent="0.2">
      <c r="A203" s="18" t="s">
        <v>175</v>
      </c>
      <c r="B203" s="35" t="s">
        <v>48</v>
      </c>
      <c r="C203" s="35" t="s">
        <v>48</v>
      </c>
      <c r="D203" s="30" t="s">
        <v>174</v>
      </c>
      <c r="E203" s="35" t="s">
        <v>176</v>
      </c>
      <c r="F203" s="20">
        <v>1612.25</v>
      </c>
      <c r="G203" s="20">
        <v>1612.25</v>
      </c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  <c r="ER203" s="52"/>
      <c r="ES203" s="52"/>
      <c r="ET203" s="52"/>
      <c r="EU203" s="52"/>
      <c r="EV203" s="52"/>
      <c r="EW203" s="52"/>
      <c r="EX203" s="52"/>
      <c r="EY203" s="52"/>
      <c r="EZ203" s="52"/>
      <c r="FA203" s="52"/>
      <c r="FB203" s="52"/>
      <c r="FC203" s="52"/>
      <c r="FD203" s="52"/>
      <c r="FE203" s="52"/>
      <c r="FF203" s="52"/>
      <c r="FG203" s="52"/>
      <c r="FH203" s="52"/>
      <c r="FI203" s="52"/>
      <c r="FJ203" s="52"/>
      <c r="FK203" s="52"/>
      <c r="FL203" s="52"/>
      <c r="FM203" s="52"/>
      <c r="FN203" s="52"/>
      <c r="FO203" s="52"/>
      <c r="FP203" s="52"/>
      <c r="FQ203" s="52"/>
      <c r="FR203" s="52"/>
      <c r="FS203" s="52"/>
      <c r="FT203" s="52"/>
      <c r="FU203" s="52"/>
      <c r="FV203" s="52"/>
      <c r="FW203" s="52"/>
      <c r="FX203" s="52"/>
      <c r="FY203" s="52"/>
      <c r="FZ203" s="52"/>
      <c r="GA203" s="52"/>
      <c r="GB203" s="52"/>
      <c r="GC203" s="52"/>
      <c r="GD203" s="52"/>
      <c r="GE203" s="52"/>
      <c r="GF203" s="52"/>
      <c r="GG203" s="52"/>
      <c r="GH203" s="52"/>
      <c r="GI203" s="52"/>
      <c r="GJ203" s="52"/>
      <c r="GK203" s="52"/>
      <c r="GL203" s="52"/>
      <c r="GM203" s="52"/>
      <c r="GN203" s="52"/>
      <c r="GO203" s="52"/>
      <c r="GP203" s="52"/>
      <c r="GQ203" s="52"/>
      <c r="GR203" s="52"/>
      <c r="GS203" s="52"/>
      <c r="GT203" s="52"/>
      <c r="GU203" s="52"/>
      <c r="GV203" s="52"/>
      <c r="GW203" s="52"/>
      <c r="GX203" s="52"/>
      <c r="GY203" s="52"/>
      <c r="GZ203" s="52"/>
      <c r="HA203" s="52"/>
      <c r="HB203" s="52"/>
      <c r="HC203" s="52"/>
      <c r="HD203" s="52"/>
      <c r="HE203" s="52"/>
      <c r="HF203" s="52"/>
      <c r="HG203" s="52"/>
      <c r="HH203" s="52"/>
      <c r="HI203" s="52"/>
      <c r="HJ203" s="52"/>
      <c r="HK203" s="52"/>
      <c r="HL203" s="52"/>
      <c r="HM203" s="52"/>
      <c r="HN203" s="52"/>
      <c r="HO203" s="52"/>
      <c r="HP203" s="52"/>
      <c r="HQ203" s="52"/>
      <c r="HR203" s="52"/>
      <c r="HS203" s="52"/>
      <c r="HT203" s="52"/>
      <c r="HU203" s="52"/>
      <c r="HV203" s="52"/>
      <c r="HW203" s="52"/>
      <c r="HX203" s="52"/>
      <c r="HY203" s="52"/>
      <c r="HZ203" s="52"/>
      <c r="IA203" s="52"/>
      <c r="IB203" s="52"/>
      <c r="IC203" s="52"/>
      <c r="ID203" s="52"/>
      <c r="IE203" s="52"/>
      <c r="IF203" s="52"/>
      <c r="IG203" s="52"/>
      <c r="IH203" s="52"/>
      <c r="II203" s="52"/>
      <c r="IJ203" s="52"/>
      <c r="IK203" s="52"/>
      <c r="IL203" s="52"/>
      <c r="IM203" s="52"/>
      <c r="IN203" s="52"/>
      <c r="IO203" s="52"/>
      <c r="IP203" s="52"/>
      <c r="IQ203" s="52"/>
      <c r="IR203" s="52"/>
      <c r="IS203" s="52"/>
      <c r="IT203" s="52"/>
      <c r="IU203" s="52"/>
      <c r="IV203" s="52"/>
    </row>
    <row r="204" spans="1:256" ht="25.5" x14ac:dyDescent="0.2">
      <c r="A204" s="18" t="s">
        <v>92</v>
      </c>
      <c r="B204" s="35" t="s">
        <v>48</v>
      </c>
      <c r="C204" s="35" t="s">
        <v>48</v>
      </c>
      <c r="D204" s="30" t="s">
        <v>174</v>
      </c>
      <c r="E204" s="35" t="s">
        <v>93</v>
      </c>
      <c r="F204" s="20">
        <v>1194.04</v>
      </c>
      <c r="G204" s="20">
        <v>2341.08</v>
      </c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  <c r="FD204" s="52"/>
      <c r="FE204" s="52"/>
      <c r="FF204" s="52"/>
      <c r="FG204" s="52"/>
      <c r="FH204" s="52"/>
      <c r="FI204" s="52"/>
      <c r="FJ204" s="52"/>
      <c r="FK204" s="52"/>
      <c r="FL204" s="52"/>
      <c r="FM204" s="52"/>
      <c r="FN204" s="52"/>
      <c r="FO204" s="52"/>
      <c r="FP204" s="52"/>
      <c r="FQ204" s="52"/>
      <c r="FR204" s="52"/>
      <c r="FS204" s="52"/>
      <c r="FT204" s="52"/>
      <c r="FU204" s="52"/>
      <c r="FV204" s="52"/>
      <c r="FW204" s="52"/>
      <c r="FX204" s="52"/>
      <c r="FY204" s="52"/>
      <c r="FZ204" s="52"/>
      <c r="GA204" s="52"/>
      <c r="GB204" s="52"/>
      <c r="GC204" s="52"/>
      <c r="GD204" s="52"/>
      <c r="GE204" s="52"/>
      <c r="GF204" s="52"/>
      <c r="GG204" s="52"/>
      <c r="GH204" s="52"/>
      <c r="GI204" s="52"/>
      <c r="GJ204" s="52"/>
      <c r="GK204" s="52"/>
      <c r="GL204" s="52"/>
      <c r="GM204" s="52"/>
      <c r="GN204" s="52"/>
      <c r="GO204" s="52"/>
      <c r="GP204" s="52"/>
      <c r="GQ204" s="52"/>
      <c r="GR204" s="52"/>
      <c r="GS204" s="52"/>
      <c r="GT204" s="52"/>
      <c r="GU204" s="52"/>
      <c r="GV204" s="52"/>
      <c r="GW204" s="52"/>
      <c r="GX204" s="52"/>
      <c r="GY204" s="52"/>
      <c r="GZ204" s="52"/>
      <c r="HA204" s="52"/>
      <c r="HB204" s="52"/>
      <c r="HC204" s="52"/>
      <c r="HD204" s="52"/>
      <c r="HE204" s="52"/>
      <c r="HF204" s="52"/>
      <c r="HG204" s="52"/>
      <c r="HH204" s="52"/>
      <c r="HI204" s="52"/>
      <c r="HJ204" s="52"/>
      <c r="HK204" s="52"/>
      <c r="HL204" s="52"/>
      <c r="HM204" s="52"/>
      <c r="HN204" s="52"/>
      <c r="HO204" s="52"/>
      <c r="HP204" s="52"/>
      <c r="HQ204" s="52"/>
      <c r="HR204" s="52"/>
      <c r="HS204" s="52"/>
      <c r="HT204" s="52"/>
      <c r="HU204" s="52"/>
      <c r="HV204" s="52"/>
      <c r="HW204" s="52"/>
      <c r="HX204" s="52"/>
      <c r="HY204" s="52"/>
      <c r="HZ204" s="52"/>
      <c r="IA204" s="52"/>
      <c r="IB204" s="52"/>
      <c r="IC204" s="52"/>
      <c r="ID204" s="52"/>
      <c r="IE204" s="52"/>
      <c r="IF204" s="52"/>
      <c r="IG204" s="52"/>
      <c r="IH204" s="52"/>
      <c r="II204" s="52"/>
      <c r="IJ204" s="52"/>
      <c r="IK204" s="52"/>
      <c r="IL204" s="52"/>
      <c r="IM204" s="52"/>
      <c r="IN204" s="52"/>
      <c r="IO204" s="52"/>
      <c r="IP204" s="52"/>
      <c r="IQ204" s="52"/>
      <c r="IR204" s="52"/>
      <c r="IS204" s="52"/>
      <c r="IT204" s="52"/>
      <c r="IU204" s="52"/>
      <c r="IV204" s="52"/>
    </row>
    <row r="205" spans="1:256" ht="25.5" x14ac:dyDescent="0.2">
      <c r="A205" s="22" t="s">
        <v>177</v>
      </c>
      <c r="B205" s="30" t="s">
        <v>48</v>
      </c>
      <c r="C205" s="30" t="s">
        <v>48</v>
      </c>
      <c r="D205" s="35" t="s">
        <v>178</v>
      </c>
      <c r="E205" s="30"/>
      <c r="F205" s="24">
        <f>SUM(F206)</f>
        <v>2583</v>
      </c>
      <c r="G205" s="24">
        <f>SUM(G206)</f>
        <v>1193.78</v>
      </c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  <c r="EQ205" s="51"/>
      <c r="ER205" s="51"/>
      <c r="ES205" s="51"/>
      <c r="ET205" s="51"/>
      <c r="EU205" s="51"/>
      <c r="EV205" s="51"/>
      <c r="EW205" s="51"/>
      <c r="EX205" s="51"/>
      <c r="EY205" s="51"/>
      <c r="EZ205" s="51"/>
      <c r="FA205" s="51"/>
      <c r="FB205" s="51"/>
      <c r="FC205" s="51"/>
      <c r="FD205" s="51"/>
      <c r="FE205" s="51"/>
      <c r="FF205" s="51"/>
      <c r="FG205" s="51"/>
      <c r="FH205" s="51"/>
      <c r="FI205" s="51"/>
      <c r="FJ205" s="51"/>
      <c r="FK205" s="51"/>
      <c r="FL205" s="51"/>
      <c r="FM205" s="51"/>
      <c r="FN205" s="51"/>
      <c r="FO205" s="51"/>
      <c r="FP205" s="51"/>
      <c r="FQ205" s="51"/>
      <c r="FR205" s="51"/>
      <c r="FS205" s="51"/>
      <c r="FT205" s="51"/>
      <c r="FU205" s="51"/>
      <c r="FV205" s="51"/>
      <c r="FW205" s="51"/>
      <c r="FX205" s="51"/>
      <c r="FY205" s="51"/>
      <c r="FZ205" s="51"/>
      <c r="GA205" s="51"/>
      <c r="GB205" s="51"/>
      <c r="GC205" s="51"/>
      <c r="GD205" s="51"/>
      <c r="GE205" s="51"/>
      <c r="GF205" s="51"/>
      <c r="GG205" s="51"/>
      <c r="GH205" s="51"/>
      <c r="GI205" s="51"/>
      <c r="GJ205" s="51"/>
      <c r="GK205" s="51"/>
      <c r="GL205" s="51"/>
      <c r="GM205" s="51"/>
      <c r="GN205" s="51"/>
      <c r="GO205" s="51"/>
      <c r="GP205" s="51"/>
      <c r="GQ205" s="51"/>
      <c r="GR205" s="51"/>
      <c r="GS205" s="51"/>
      <c r="GT205" s="51"/>
      <c r="GU205" s="51"/>
      <c r="GV205" s="51"/>
      <c r="GW205" s="51"/>
      <c r="GX205" s="51"/>
      <c r="GY205" s="51"/>
      <c r="GZ205" s="51"/>
      <c r="HA205" s="51"/>
      <c r="HB205" s="51"/>
      <c r="HC205" s="51"/>
      <c r="HD205" s="51"/>
      <c r="HE205" s="51"/>
      <c r="HF205" s="51"/>
      <c r="HG205" s="51"/>
      <c r="HH205" s="51"/>
      <c r="HI205" s="51"/>
      <c r="HJ205" s="51"/>
      <c r="HK205" s="51"/>
      <c r="HL205" s="51"/>
      <c r="HM205" s="51"/>
      <c r="HN205" s="51"/>
      <c r="HO205" s="51"/>
      <c r="HP205" s="51"/>
      <c r="HQ205" s="51"/>
      <c r="HR205" s="51"/>
      <c r="HS205" s="51"/>
      <c r="HT205" s="51"/>
      <c r="HU205" s="51"/>
      <c r="HV205" s="51"/>
      <c r="HW205" s="51"/>
      <c r="HX205" s="51"/>
      <c r="HY205" s="51"/>
      <c r="HZ205" s="51"/>
      <c r="IA205" s="51"/>
      <c r="IB205" s="51"/>
      <c r="IC205" s="51"/>
      <c r="ID205" s="51"/>
      <c r="IE205" s="51"/>
      <c r="IF205" s="51"/>
      <c r="IG205" s="51"/>
      <c r="IH205" s="51"/>
      <c r="II205" s="51"/>
      <c r="IJ205" s="51"/>
      <c r="IK205" s="51"/>
      <c r="IL205" s="51"/>
      <c r="IM205" s="51"/>
      <c r="IN205" s="51"/>
      <c r="IO205" s="51"/>
      <c r="IP205" s="51"/>
      <c r="IQ205" s="51"/>
      <c r="IR205" s="51"/>
      <c r="IS205" s="51"/>
      <c r="IT205" s="51"/>
      <c r="IU205" s="51"/>
      <c r="IV205" s="51"/>
    </row>
    <row r="206" spans="1:256" ht="25.5" x14ac:dyDescent="0.2">
      <c r="A206" s="18" t="s">
        <v>92</v>
      </c>
      <c r="B206" s="35" t="s">
        <v>48</v>
      </c>
      <c r="C206" s="35" t="s">
        <v>48</v>
      </c>
      <c r="D206" s="35" t="s">
        <v>178</v>
      </c>
      <c r="E206" s="35" t="s">
        <v>93</v>
      </c>
      <c r="F206" s="20">
        <v>2583</v>
      </c>
      <c r="G206" s="20">
        <v>1193.78</v>
      </c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  <c r="ER206" s="52"/>
      <c r="ES206" s="52"/>
      <c r="ET206" s="52"/>
      <c r="EU206" s="52"/>
      <c r="EV206" s="52"/>
      <c r="EW206" s="52"/>
      <c r="EX206" s="52"/>
      <c r="EY206" s="52"/>
      <c r="EZ206" s="52"/>
      <c r="FA206" s="52"/>
      <c r="FB206" s="52"/>
      <c r="FC206" s="52"/>
      <c r="FD206" s="52"/>
      <c r="FE206" s="52"/>
      <c r="FF206" s="52"/>
      <c r="FG206" s="52"/>
      <c r="FH206" s="52"/>
      <c r="FI206" s="52"/>
      <c r="FJ206" s="52"/>
      <c r="FK206" s="52"/>
      <c r="FL206" s="52"/>
      <c r="FM206" s="52"/>
      <c r="FN206" s="52"/>
      <c r="FO206" s="52"/>
      <c r="FP206" s="52"/>
      <c r="FQ206" s="52"/>
      <c r="FR206" s="52"/>
      <c r="FS206" s="52"/>
      <c r="FT206" s="52"/>
      <c r="FU206" s="52"/>
      <c r="FV206" s="52"/>
      <c r="FW206" s="52"/>
      <c r="FX206" s="52"/>
      <c r="FY206" s="52"/>
      <c r="FZ206" s="52"/>
      <c r="GA206" s="52"/>
      <c r="GB206" s="52"/>
      <c r="GC206" s="52"/>
      <c r="GD206" s="52"/>
      <c r="GE206" s="52"/>
      <c r="GF206" s="52"/>
      <c r="GG206" s="52"/>
      <c r="GH206" s="52"/>
      <c r="GI206" s="52"/>
      <c r="GJ206" s="52"/>
      <c r="GK206" s="52"/>
      <c r="GL206" s="52"/>
      <c r="GM206" s="52"/>
      <c r="GN206" s="52"/>
      <c r="GO206" s="52"/>
      <c r="GP206" s="52"/>
      <c r="GQ206" s="52"/>
      <c r="GR206" s="52"/>
      <c r="GS206" s="52"/>
      <c r="GT206" s="52"/>
      <c r="GU206" s="52"/>
      <c r="GV206" s="52"/>
      <c r="GW206" s="52"/>
      <c r="GX206" s="52"/>
      <c r="GY206" s="52"/>
      <c r="GZ206" s="52"/>
      <c r="HA206" s="52"/>
      <c r="HB206" s="52"/>
      <c r="HC206" s="52"/>
      <c r="HD206" s="52"/>
      <c r="HE206" s="52"/>
      <c r="HF206" s="52"/>
      <c r="HG206" s="52"/>
      <c r="HH206" s="52"/>
      <c r="HI206" s="52"/>
      <c r="HJ206" s="52"/>
      <c r="HK206" s="52"/>
      <c r="HL206" s="52"/>
      <c r="HM206" s="52"/>
      <c r="HN206" s="52"/>
      <c r="HO206" s="52"/>
      <c r="HP206" s="52"/>
      <c r="HQ206" s="52"/>
      <c r="HR206" s="52"/>
      <c r="HS206" s="52"/>
      <c r="HT206" s="52"/>
      <c r="HU206" s="52"/>
      <c r="HV206" s="52"/>
      <c r="HW206" s="52"/>
      <c r="HX206" s="52"/>
      <c r="HY206" s="52"/>
      <c r="HZ206" s="52"/>
      <c r="IA206" s="52"/>
      <c r="IB206" s="52"/>
      <c r="IC206" s="52"/>
      <c r="ID206" s="52"/>
      <c r="IE206" s="52"/>
      <c r="IF206" s="52"/>
      <c r="IG206" s="52"/>
      <c r="IH206" s="52"/>
      <c r="II206" s="52"/>
      <c r="IJ206" s="52"/>
      <c r="IK206" s="52"/>
      <c r="IL206" s="52"/>
      <c r="IM206" s="52"/>
      <c r="IN206" s="52"/>
      <c r="IO206" s="52"/>
      <c r="IP206" s="52"/>
      <c r="IQ206" s="52"/>
      <c r="IR206" s="52"/>
      <c r="IS206" s="52"/>
      <c r="IT206" s="52"/>
      <c r="IU206" s="52"/>
      <c r="IV206" s="52"/>
    </row>
    <row r="207" spans="1:256" ht="25.5" x14ac:dyDescent="0.2">
      <c r="A207" s="82" t="s">
        <v>152</v>
      </c>
      <c r="B207" s="35" t="s">
        <v>48</v>
      </c>
      <c r="C207" s="35" t="s">
        <v>48</v>
      </c>
      <c r="D207" s="19" t="s">
        <v>179</v>
      </c>
      <c r="E207" s="35"/>
      <c r="F207" s="20">
        <f>SUM(F208)</f>
        <v>1000</v>
      </c>
      <c r="G207" s="20">
        <f>SUM(G208)</f>
        <v>1000</v>
      </c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  <c r="EF207" s="52"/>
      <c r="EG207" s="52"/>
      <c r="EH207" s="52"/>
      <c r="EI207" s="52"/>
      <c r="EJ207" s="52"/>
      <c r="EK207" s="52"/>
      <c r="EL207" s="52"/>
      <c r="EM207" s="52"/>
      <c r="EN207" s="52"/>
      <c r="EO207" s="52"/>
      <c r="EP207" s="52"/>
      <c r="EQ207" s="52"/>
      <c r="ER207" s="52"/>
      <c r="ES207" s="52"/>
      <c r="ET207" s="52"/>
      <c r="EU207" s="52"/>
      <c r="EV207" s="52"/>
      <c r="EW207" s="52"/>
      <c r="EX207" s="52"/>
      <c r="EY207" s="52"/>
      <c r="EZ207" s="52"/>
      <c r="FA207" s="52"/>
      <c r="FB207" s="52"/>
      <c r="FC207" s="52"/>
      <c r="FD207" s="52"/>
      <c r="FE207" s="52"/>
      <c r="FF207" s="52"/>
      <c r="FG207" s="52"/>
      <c r="FH207" s="52"/>
      <c r="FI207" s="52"/>
      <c r="FJ207" s="52"/>
      <c r="FK207" s="52"/>
      <c r="FL207" s="52"/>
      <c r="FM207" s="52"/>
      <c r="FN207" s="52"/>
      <c r="FO207" s="52"/>
      <c r="FP207" s="52"/>
      <c r="FQ207" s="52"/>
      <c r="FR207" s="52"/>
      <c r="FS207" s="52"/>
      <c r="FT207" s="52"/>
      <c r="FU207" s="52"/>
      <c r="FV207" s="52"/>
      <c r="FW207" s="52"/>
      <c r="FX207" s="52"/>
      <c r="FY207" s="52"/>
      <c r="FZ207" s="52"/>
      <c r="GA207" s="52"/>
      <c r="GB207" s="52"/>
      <c r="GC207" s="52"/>
      <c r="GD207" s="52"/>
      <c r="GE207" s="52"/>
      <c r="GF207" s="52"/>
      <c r="GG207" s="52"/>
      <c r="GH207" s="52"/>
      <c r="GI207" s="52"/>
      <c r="GJ207" s="52"/>
      <c r="GK207" s="52"/>
      <c r="GL207" s="52"/>
      <c r="GM207" s="52"/>
      <c r="GN207" s="52"/>
      <c r="GO207" s="52"/>
      <c r="GP207" s="52"/>
      <c r="GQ207" s="52"/>
      <c r="GR207" s="52"/>
      <c r="GS207" s="52"/>
      <c r="GT207" s="52"/>
      <c r="GU207" s="52"/>
      <c r="GV207" s="52"/>
      <c r="GW207" s="52"/>
      <c r="GX207" s="52"/>
      <c r="GY207" s="52"/>
      <c r="GZ207" s="52"/>
      <c r="HA207" s="52"/>
      <c r="HB207" s="52"/>
      <c r="HC207" s="52"/>
      <c r="HD207" s="52"/>
      <c r="HE207" s="52"/>
      <c r="HF207" s="52"/>
      <c r="HG207" s="52"/>
      <c r="HH207" s="52"/>
      <c r="HI207" s="52"/>
      <c r="HJ207" s="52"/>
      <c r="HK207" s="52"/>
      <c r="HL207" s="52"/>
      <c r="HM207" s="52"/>
      <c r="HN207" s="52"/>
      <c r="HO207" s="52"/>
      <c r="HP207" s="52"/>
      <c r="HQ207" s="52"/>
      <c r="HR207" s="52"/>
      <c r="HS207" s="52"/>
      <c r="HT207" s="52"/>
      <c r="HU207" s="52"/>
      <c r="HV207" s="52"/>
      <c r="HW207" s="52"/>
      <c r="HX207" s="52"/>
      <c r="HY207" s="52"/>
      <c r="HZ207" s="52"/>
      <c r="IA207" s="52"/>
      <c r="IB207" s="52"/>
      <c r="IC207" s="52"/>
      <c r="ID207" s="52"/>
      <c r="IE207" s="52"/>
      <c r="IF207" s="52"/>
      <c r="IG207" s="52"/>
      <c r="IH207" s="52"/>
      <c r="II207" s="52"/>
      <c r="IJ207" s="52"/>
      <c r="IK207" s="52"/>
      <c r="IL207" s="52"/>
      <c r="IM207" s="52"/>
      <c r="IN207" s="52"/>
      <c r="IO207" s="52"/>
      <c r="IP207" s="52"/>
      <c r="IQ207" s="52"/>
      <c r="IR207" s="52"/>
      <c r="IS207" s="52"/>
      <c r="IT207" s="52"/>
      <c r="IU207" s="52"/>
      <c r="IV207" s="52"/>
    </row>
    <row r="208" spans="1:256" ht="25.5" x14ac:dyDescent="0.2">
      <c r="A208" s="22" t="s">
        <v>92</v>
      </c>
      <c r="B208" s="30" t="s">
        <v>48</v>
      </c>
      <c r="C208" s="30" t="s">
        <v>48</v>
      </c>
      <c r="D208" s="23" t="s">
        <v>179</v>
      </c>
      <c r="E208" s="30" t="s">
        <v>93</v>
      </c>
      <c r="F208" s="24">
        <v>1000</v>
      </c>
      <c r="G208" s="24">
        <v>1000</v>
      </c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  <c r="EJ208" s="52"/>
      <c r="EK208" s="52"/>
      <c r="EL208" s="52"/>
      <c r="EM208" s="52"/>
      <c r="EN208" s="52"/>
      <c r="EO208" s="52"/>
      <c r="EP208" s="52"/>
      <c r="EQ208" s="52"/>
      <c r="ER208" s="52"/>
      <c r="ES208" s="52"/>
      <c r="ET208" s="52"/>
      <c r="EU208" s="52"/>
      <c r="EV208" s="52"/>
      <c r="EW208" s="52"/>
      <c r="EX208" s="52"/>
      <c r="EY208" s="52"/>
      <c r="EZ208" s="52"/>
      <c r="FA208" s="52"/>
      <c r="FB208" s="52"/>
      <c r="FC208" s="52"/>
      <c r="FD208" s="52"/>
      <c r="FE208" s="52"/>
      <c r="FF208" s="52"/>
      <c r="FG208" s="52"/>
      <c r="FH208" s="52"/>
      <c r="FI208" s="52"/>
      <c r="FJ208" s="52"/>
      <c r="FK208" s="52"/>
      <c r="FL208" s="52"/>
      <c r="FM208" s="52"/>
      <c r="FN208" s="52"/>
      <c r="FO208" s="52"/>
      <c r="FP208" s="52"/>
      <c r="FQ208" s="52"/>
      <c r="FR208" s="52"/>
      <c r="FS208" s="52"/>
      <c r="FT208" s="52"/>
      <c r="FU208" s="52"/>
      <c r="FV208" s="52"/>
      <c r="FW208" s="52"/>
      <c r="FX208" s="52"/>
      <c r="FY208" s="52"/>
      <c r="FZ208" s="52"/>
      <c r="GA208" s="52"/>
      <c r="GB208" s="52"/>
      <c r="GC208" s="52"/>
      <c r="GD208" s="52"/>
      <c r="GE208" s="52"/>
      <c r="GF208" s="52"/>
      <c r="GG208" s="52"/>
      <c r="GH208" s="52"/>
      <c r="GI208" s="52"/>
      <c r="GJ208" s="52"/>
      <c r="GK208" s="52"/>
      <c r="GL208" s="52"/>
      <c r="GM208" s="52"/>
      <c r="GN208" s="52"/>
      <c r="GO208" s="52"/>
      <c r="GP208" s="52"/>
      <c r="GQ208" s="52"/>
      <c r="GR208" s="52"/>
      <c r="GS208" s="52"/>
      <c r="GT208" s="52"/>
      <c r="GU208" s="52"/>
      <c r="GV208" s="52"/>
      <c r="GW208" s="52"/>
      <c r="GX208" s="52"/>
      <c r="GY208" s="52"/>
      <c r="GZ208" s="52"/>
      <c r="HA208" s="52"/>
      <c r="HB208" s="52"/>
      <c r="HC208" s="52"/>
      <c r="HD208" s="52"/>
      <c r="HE208" s="52"/>
      <c r="HF208" s="52"/>
      <c r="HG208" s="52"/>
      <c r="HH208" s="52"/>
      <c r="HI208" s="52"/>
      <c r="HJ208" s="52"/>
      <c r="HK208" s="52"/>
      <c r="HL208" s="52"/>
      <c r="HM208" s="52"/>
      <c r="HN208" s="52"/>
      <c r="HO208" s="52"/>
      <c r="HP208" s="52"/>
      <c r="HQ208" s="52"/>
      <c r="HR208" s="52"/>
      <c r="HS208" s="52"/>
      <c r="HT208" s="52"/>
      <c r="HU208" s="52"/>
      <c r="HV208" s="52"/>
      <c r="HW208" s="52"/>
      <c r="HX208" s="52"/>
      <c r="HY208" s="52"/>
      <c r="HZ208" s="52"/>
      <c r="IA208" s="52"/>
      <c r="IB208" s="52"/>
      <c r="IC208" s="52"/>
      <c r="ID208" s="52"/>
      <c r="IE208" s="52"/>
      <c r="IF208" s="52"/>
      <c r="IG208" s="52"/>
      <c r="IH208" s="52"/>
      <c r="II208" s="52"/>
      <c r="IJ208" s="52"/>
      <c r="IK208" s="52"/>
      <c r="IL208" s="52"/>
      <c r="IM208" s="52"/>
      <c r="IN208" s="52"/>
      <c r="IO208" s="52"/>
      <c r="IP208" s="52"/>
      <c r="IQ208" s="52"/>
      <c r="IR208" s="52"/>
      <c r="IS208" s="52"/>
      <c r="IT208" s="52"/>
      <c r="IU208" s="52"/>
      <c r="IV208" s="52"/>
    </row>
    <row r="209" spans="1:256" x14ac:dyDescent="0.2">
      <c r="A209" s="39" t="s">
        <v>180</v>
      </c>
      <c r="B209" s="30" t="s">
        <v>48</v>
      </c>
      <c r="C209" s="30" t="s">
        <v>48</v>
      </c>
      <c r="D209" s="23" t="s">
        <v>181</v>
      </c>
      <c r="E209" s="23"/>
      <c r="F209" s="56">
        <f>SUM(F210)</f>
        <v>250</v>
      </c>
      <c r="G209" s="56" t="e">
        <f>SUM(G210+#REF!)</f>
        <v>#REF!</v>
      </c>
    </row>
    <row r="210" spans="1:256" ht="25.5" x14ac:dyDescent="0.2">
      <c r="A210" s="18" t="s">
        <v>39</v>
      </c>
      <c r="B210" s="35" t="s">
        <v>48</v>
      </c>
      <c r="C210" s="35" t="s">
        <v>48</v>
      </c>
      <c r="D210" s="19" t="s">
        <v>181</v>
      </c>
      <c r="E210" s="35" t="s">
        <v>32</v>
      </c>
      <c r="F210" s="20">
        <v>250</v>
      </c>
      <c r="G210" s="20">
        <v>157.19999999999999</v>
      </c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</row>
    <row r="211" spans="1:256" x14ac:dyDescent="0.2">
      <c r="A211" s="36" t="s">
        <v>182</v>
      </c>
      <c r="B211" s="37" t="s">
        <v>48</v>
      </c>
      <c r="C211" s="37" t="s">
        <v>101</v>
      </c>
      <c r="D211" s="37"/>
      <c r="E211" s="37"/>
      <c r="F211" s="14">
        <f>SUM(F212)</f>
        <v>350</v>
      </c>
      <c r="G211" s="14" t="e">
        <f>SUM(G212)</f>
        <v>#REF!</v>
      </c>
    </row>
    <row r="212" spans="1:256" ht="13.5" x14ac:dyDescent="0.25">
      <c r="A212" s="15" t="s">
        <v>76</v>
      </c>
      <c r="B212" s="28" t="s">
        <v>48</v>
      </c>
      <c r="C212" s="28" t="s">
        <v>101</v>
      </c>
      <c r="D212" s="16" t="s">
        <v>77</v>
      </c>
      <c r="E212" s="16"/>
      <c r="F212" s="17">
        <f>SUM(F213)</f>
        <v>350</v>
      </c>
      <c r="G212" s="17" t="e">
        <f>SUM(G213)</f>
        <v>#REF!</v>
      </c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  <c r="IN212" s="25"/>
      <c r="IO212" s="25"/>
      <c r="IP212" s="25"/>
      <c r="IQ212" s="25"/>
      <c r="IR212" s="25"/>
      <c r="IS212" s="25"/>
      <c r="IT212" s="25"/>
      <c r="IU212" s="25"/>
      <c r="IV212" s="25"/>
    </row>
    <row r="213" spans="1:256" ht="25.5" x14ac:dyDescent="0.2">
      <c r="A213" s="39" t="s">
        <v>152</v>
      </c>
      <c r="B213" s="30" t="s">
        <v>48</v>
      </c>
      <c r="C213" s="30" t="s">
        <v>101</v>
      </c>
      <c r="D213" s="30" t="s">
        <v>179</v>
      </c>
      <c r="E213" s="30"/>
      <c r="F213" s="24">
        <f>SUM(F214)</f>
        <v>350</v>
      </c>
      <c r="G213" s="24" t="e">
        <f>SUM(G214+#REF!)</f>
        <v>#REF!</v>
      </c>
    </row>
    <row r="214" spans="1:256" ht="25.5" x14ac:dyDescent="0.2">
      <c r="A214" s="18" t="s">
        <v>39</v>
      </c>
      <c r="B214" s="35" t="s">
        <v>48</v>
      </c>
      <c r="C214" s="35" t="s">
        <v>101</v>
      </c>
      <c r="D214" s="35" t="s">
        <v>179</v>
      </c>
      <c r="E214" s="35" t="s">
        <v>32</v>
      </c>
      <c r="F214" s="20">
        <v>350</v>
      </c>
      <c r="G214" s="20">
        <v>25.5</v>
      </c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</row>
    <row r="215" spans="1:256" ht="15.75" x14ac:dyDescent="0.25">
      <c r="A215" s="9" t="s">
        <v>183</v>
      </c>
      <c r="B215" s="41" t="s">
        <v>96</v>
      </c>
      <c r="C215" s="41"/>
      <c r="D215" s="41"/>
      <c r="E215" s="41"/>
      <c r="F215" s="42">
        <f>SUM(F216+F228)</f>
        <v>81590.89</v>
      </c>
      <c r="G215" s="42" t="e">
        <f>SUM(G216+G228)</f>
        <v>#REF!</v>
      </c>
    </row>
    <row r="216" spans="1:256" ht="14.25" x14ac:dyDescent="0.2">
      <c r="A216" s="12" t="s">
        <v>184</v>
      </c>
      <c r="B216" s="10" t="s">
        <v>96</v>
      </c>
      <c r="C216" s="10" t="s">
        <v>19</v>
      </c>
      <c r="D216" s="10"/>
      <c r="E216" s="10"/>
      <c r="F216" s="11">
        <f>SUM(F221+F217+F219)</f>
        <v>37923.19</v>
      </c>
      <c r="G216" s="11" t="e">
        <f>SUM(G221+G217+G219)</f>
        <v>#REF!</v>
      </c>
    </row>
    <row r="217" spans="1:256" ht="13.5" x14ac:dyDescent="0.25">
      <c r="A217" s="15" t="s">
        <v>185</v>
      </c>
      <c r="B217" s="28" t="s">
        <v>96</v>
      </c>
      <c r="C217" s="28" t="s">
        <v>19</v>
      </c>
      <c r="D217" s="35" t="s">
        <v>186</v>
      </c>
      <c r="E217" s="28"/>
      <c r="F217" s="17">
        <f>SUM(F218)</f>
        <v>117.19</v>
      </c>
      <c r="G217" s="17" t="e">
        <f>SUM(#REF!+G218)</f>
        <v>#REF!</v>
      </c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  <c r="IV217" s="21"/>
    </row>
    <row r="218" spans="1:256" ht="25.5" x14ac:dyDescent="0.2">
      <c r="A218" s="18" t="s">
        <v>92</v>
      </c>
      <c r="B218" s="35" t="s">
        <v>96</v>
      </c>
      <c r="C218" s="35" t="s">
        <v>19</v>
      </c>
      <c r="D218" s="35" t="s">
        <v>186</v>
      </c>
      <c r="E218" s="35" t="s">
        <v>93</v>
      </c>
      <c r="F218" s="20">
        <v>117.19</v>
      </c>
      <c r="G218" s="20">
        <v>119.9</v>
      </c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  <c r="IV218" s="21"/>
    </row>
    <row r="219" spans="1:256" ht="25.5" x14ac:dyDescent="0.2">
      <c r="A219" s="18" t="s">
        <v>78</v>
      </c>
      <c r="B219" s="35" t="s">
        <v>96</v>
      </c>
      <c r="C219" s="35" t="s">
        <v>19</v>
      </c>
      <c r="D219" s="35" t="s">
        <v>79</v>
      </c>
      <c r="E219" s="35"/>
      <c r="F219" s="20">
        <f>SUM(F220)</f>
        <v>90</v>
      </c>
      <c r="G219" s="20">
        <f>SUM(G220)</f>
        <v>90</v>
      </c>
    </row>
    <row r="220" spans="1:256" ht="25.5" x14ac:dyDescent="0.2">
      <c r="A220" s="22" t="s">
        <v>92</v>
      </c>
      <c r="B220" s="35" t="s">
        <v>96</v>
      </c>
      <c r="C220" s="35" t="s">
        <v>19</v>
      </c>
      <c r="D220" s="35" t="s">
        <v>79</v>
      </c>
      <c r="E220" s="35" t="s">
        <v>93</v>
      </c>
      <c r="F220" s="20">
        <v>90</v>
      </c>
      <c r="G220" s="20">
        <v>90</v>
      </c>
    </row>
    <row r="221" spans="1:256" ht="40.5" x14ac:dyDescent="0.25">
      <c r="A221" s="15" t="s">
        <v>187</v>
      </c>
      <c r="B221" s="28" t="s">
        <v>188</v>
      </c>
      <c r="C221" s="28" t="s">
        <v>19</v>
      </c>
      <c r="D221" s="28" t="s">
        <v>189</v>
      </c>
      <c r="E221" s="28"/>
      <c r="F221" s="17">
        <f>SUM(F222+F224+F226)</f>
        <v>37716</v>
      </c>
      <c r="G221" s="17">
        <f>SUM(G222+G224+G226)</f>
        <v>37716</v>
      </c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  <c r="IV221" s="21"/>
    </row>
    <row r="222" spans="1:256" ht="13.5" x14ac:dyDescent="0.25">
      <c r="A222" s="15" t="s">
        <v>190</v>
      </c>
      <c r="B222" s="28" t="s">
        <v>96</v>
      </c>
      <c r="C222" s="28" t="s">
        <v>19</v>
      </c>
      <c r="D222" s="28" t="s">
        <v>191</v>
      </c>
      <c r="E222" s="28"/>
      <c r="F222" s="17">
        <f>SUM(F223)</f>
        <v>16900</v>
      </c>
      <c r="G222" s="17">
        <f>SUM(G223)</f>
        <v>16900</v>
      </c>
    </row>
    <row r="223" spans="1:256" ht="25.5" x14ac:dyDescent="0.2">
      <c r="A223" s="18" t="s">
        <v>92</v>
      </c>
      <c r="B223" s="35" t="s">
        <v>96</v>
      </c>
      <c r="C223" s="35" t="s">
        <v>19</v>
      </c>
      <c r="D223" s="35" t="s">
        <v>191</v>
      </c>
      <c r="E223" s="35" t="s">
        <v>93</v>
      </c>
      <c r="F223" s="20">
        <v>16900</v>
      </c>
      <c r="G223" s="20">
        <v>16900</v>
      </c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  <c r="IV223" s="21"/>
    </row>
    <row r="224" spans="1:256" ht="13.5" x14ac:dyDescent="0.25">
      <c r="A224" s="15" t="s">
        <v>192</v>
      </c>
      <c r="B224" s="28" t="s">
        <v>96</v>
      </c>
      <c r="C224" s="28" t="s">
        <v>19</v>
      </c>
      <c r="D224" s="28" t="s">
        <v>193</v>
      </c>
      <c r="E224" s="28"/>
      <c r="F224" s="17">
        <f>SUM(F225)</f>
        <v>3100</v>
      </c>
      <c r="G224" s="17">
        <f>SUM(G225)</f>
        <v>3100</v>
      </c>
    </row>
    <row r="225" spans="1:256" ht="25.5" x14ac:dyDescent="0.2">
      <c r="A225" s="18" t="s">
        <v>92</v>
      </c>
      <c r="B225" s="35" t="s">
        <v>96</v>
      </c>
      <c r="C225" s="35" t="s">
        <v>19</v>
      </c>
      <c r="D225" s="35" t="s">
        <v>193</v>
      </c>
      <c r="E225" s="35" t="s">
        <v>93</v>
      </c>
      <c r="F225" s="20">
        <v>3100</v>
      </c>
      <c r="G225" s="20">
        <v>3100</v>
      </c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  <c r="IV225" s="21"/>
    </row>
    <row r="226" spans="1:256" ht="13.5" x14ac:dyDescent="0.25">
      <c r="A226" s="15" t="s">
        <v>194</v>
      </c>
      <c r="B226" s="28" t="s">
        <v>96</v>
      </c>
      <c r="C226" s="28" t="s">
        <v>19</v>
      </c>
      <c r="D226" s="35" t="s">
        <v>195</v>
      </c>
      <c r="E226" s="28"/>
      <c r="F226" s="17">
        <f>SUM(F227)</f>
        <v>17716</v>
      </c>
      <c r="G226" s="17">
        <f>SUM(G227)</f>
        <v>17716</v>
      </c>
    </row>
    <row r="227" spans="1:256" ht="25.5" x14ac:dyDescent="0.2">
      <c r="A227" s="18" t="s">
        <v>92</v>
      </c>
      <c r="B227" s="35" t="s">
        <v>96</v>
      </c>
      <c r="C227" s="35" t="s">
        <v>19</v>
      </c>
      <c r="D227" s="35" t="s">
        <v>195</v>
      </c>
      <c r="E227" s="35" t="s">
        <v>93</v>
      </c>
      <c r="F227" s="20">
        <v>17716</v>
      </c>
      <c r="G227" s="20">
        <v>17716</v>
      </c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  <c r="IV227" s="21"/>
    </row>
    <row r="228" spans="1:256" x14ac:dyDescent="0.2">
      <c r="A228" s="83" t="s">
        <v>196</v>
      </c>
      <c r="B228" s="37" t="s">
        <v>96</v>
      </c>
      <c r="C228" s="37" t="s">
        <v>34</v>
      </c>
      <c r="D228" s="37"/>
      <c r="E228" s="37"/>
      <c r="F228" s="14">
        <f>SUM(F229)</f>
        <v>43667.7</v>
      </c>
      <c r="G228" s="14" t="e">
        <f>SUM(G229)</f>
        <v>#REF!</v>
      </c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  <c r="GF228" s="34"/>
      <c r="GG228" s="34"/>
      <c r="GH228" s="34"/>
      <c r="GI228" s="34"/>
      <c r="GJ228" s="34"/>
      <c r="GK228" s="34"/>
      <c r="GL228" s="34"/>
      <c r="GM228" s="34"/>
      <c r="GN228" s="34"/>
      <c r="GO228" s="34"/>
      <c r="GP228" s="34"/>
      <c r="GQ228" s="34"/>
      <c r="GR228" s="34"/>
      <c r="GS228" s="34"/>
      <c r="GT228" s="34"/>
      <c r="GU228" s="34"/>
      <c r="GV228" s="34"/>
      <c r="GW228" s="34"/>
      <c r="GX228" s="34"/>
      <c r="GY228" s="34"/>
      <c r="GZ228" s="34"/>
      <c r="HA228" s="34"/>
      <c r="HB228" s="34"/>
      <c r="HC228" s="34"/>
      <c r="HD228" s="34"/>
      <c r="HE228" s="34"/>
      <c r="HF228" s="34"/>
      <c r="HG228" s="34"/>
      <c r="HH228" s="34"/>
      <c r="HI228" s="34"/>
      <c r="HJ228" s="34"/>
      <c r="HK228" s="34"/>
      <c r="HL228" s="34"/>
      <c r="HM228" s="34"/>
      <c r="HN228" s="34"/>
      <c r="HO228" s="34"/>
      <c r="HP228" s="34"/>
      <c r="HQ228" s="34"/>
      <c r="HR228" s="34"/>
      <c r="HS228" s="34"/>
      <c r="HT228" s="34"/>
      <c r="HU228" s="34"/>
      <c r="HV228" s="34"/>
      <c r="HW228" s="34"/>
      <c r="HX228" s="34"/>
      <c r="HY228" s="34"/>
      <c r="HZ228" s="34"/>
      <c r="IA228" s="34"/>
      <c r="IB228" s="34"/>
      <c r="IC228" s="34"/>
      <c r="ID228" s="34"/>
      <c r="IE228" s="34"/>
      <c r="IF228" s="34"/>
      <c r="IG228" s="34"/>
      <c r="IH228" s="34"/>
      <c r="II228" s="34"/>
      <c r="IJ228" s="34"/>
      <c r="IK228" s="34"/>
      <c r="IL228" s="34"/>
      <c r="IM228" s="34"/>
      <c r="IN228" s="34"/>
      <c r="IO228" s="34"/>
      <c r="IP228" s="34"/>
      <c r="IQ228" s="34"/>
      <c r="IR228" s="34"/>
      <c r="IS228" s="34"/>
      <c r="IT228" s="34"/>
      <c r="IU228" s="34"/>
      <c r="IV228" s="34"/>
    </row>
    <row r="229" spans="1:256" ht="13.5" x14ac:dyDescent="0.25">
      <c r="A229" s="15" t="s">
        <v>76</v>
      </c>
      <c r="B229" s="28" t="s">
        <v>96</v>
      </c>
      <c r="C229" s="28" t="s">
        <v>34</v>
      </c>
      <c r="D229" s="28" t="s">
        <v>77</v>
      </c>
      <c r="E229" s="28"/>
      <c r="F229" s="17">
        <f>SUM(F230)</f>
        <v>43667.7</v>
      </c>
      <c r="G229" s="17" t="e">
        <f>SUM(G230)</f>
        <v>#REF!</v>
      </c>
    </row>
    <row r="230" spans="1:256" ht="38.25" x14ac:dyDescent="0.2">
      <c r="A230" s="18" t="s">
        <v>187</v>
      </c>
      <c r="B230" s="35" t="s">
        <v>96</v>
      </c>
      <c r="C230" s="35" t="s">
        <v>34</v>
      </c>
      <c r="D230" s="35" t="s">
        <v>189</v>
      </c>
      <c r="E230" s="35"/>
      <c r="F230" s="20">
        <f>SUM(F231+F232+F235+F233+F234+F236+F237)</f>
        <v>43667.7</v>
      </c>
      <c r="G230" s="20" t="e">
        <f>SUM(G231+#REF!+G232)</f>
        <v>#REF!</v>
      </c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  <c r="IV230" s="21"/>
    </row>
    <row r="231" spans="1:256" ht="25.5" x14ac:dyDescent="0.2">
      <c r="A231" s="22" t="s">
        <v>39</v>
      </c>
      <c r="B231" s="30" t="s">
        <v>96</v>
      </c>
      <c r="C231" s="30" t="s">
        <v>34</v>
      </c>
      <c r="D231" s="30" t="s">
        <v>189</v>
      </c>
      <c r="E231" s="30" t="s">
        <v>32</v>
      </c>
      <c r="F231" s="24">
        <v>2300</v>
      </c>
      <c r="G231" s="24">
        <v>1699</v>
      </c>
    </row>
    <row r="232" spans="1:256" ht="25.5" x14ac:dyDescent="0.2">
      <c r="A232" s="22" t="s">
        <v>39</v>
      </c>
      <c r="B232" s="30" t="s">
        <v>96</v>
      </c>
      <c r="C232" s="30" t="s">
        <v>34</v>
      </c>
      <c r="D232" s="30" t="s">
        <v>197</v>
      </c>
      <c r="E232" s="30" t="s">
        <v>32</v>
      </c>
      <c r="F232" s="24">
        <v>2986.53</v>
      </c>
      <c r="G232" s="24">
        <v>5151</v>
      </c>
    </row>
    <row r="233" spans="1:256" ht="54" customHeight="1" x14ac:dyDescent="0.2">
      <c r="A233" s="22" t="s">
        <v>25</v>
      </c>
      <c r="B233" s="30" t="s">
        <v>96</v>
      </c>
      <c r="C233" s="30" t="s">
        <v>34</v>
      </c>
      <c r="D233" s="30" t="s">
        <v>265</v>
      </c>
      <c r="E233" s="30" t="s">
        <v>26</v>
      </c>
      <c r="F233" s="24">
        <v>749.95</v>
      </c>
      <c r="G233" s="24"/>
    </row>
    <row r="234" spans="1:256" ht="25.5" x14ac:dyDescent="0.2">
      <c r="A234" s="22" t="s">
        <v>39</v>
      </c>
      <c r="B234" s="30" t="s">
        <v>96</v>
      </c>
      <c r="C234" s="30" t="s">
        <v>34</v>
      </c>
      <c r="D234" s="30" t="s">
        <v>265</v>
      </c>
      <c r="E234" s="30" t="s">
        <v>32</v>
      </c>
      <c r="F234" s="24">
        <v>14040.46</v>
      </c>
      <c r="G234" s="24">
        <v>5151</v>
      </c>
    </row>
    <row r="235" spans="1:256" ht="25.5" x14ac:dyDescent="0.2">
      <c r="A235" s="22" t="s">
        <v>39</v>
      </c>
      <c r="B235" s="30" t="s">
        <v>96</v>
      </c>
      <c r="C235" s="30" t="s">
        <v>34</v>
      </c>
      <c r="D235" s="30" t="s">
        <v>198</v>
      </c>
      <c r="E235" s="30" t="s">
        <v>32</v>
      </c>
      <c r="F235" s="24">
        <v>3542</v>
      </c>
      <c r="G235" s="24"/>
    </row>
    <row r="236" spans="1:256" ht="50.25" customHeight="1" x14ac:dyDescent="0.2">
      <c r="A236" s="22" t="s">
        <v>25</v>
      </c>
      <c r="B236" s="30" t="s">
        <v>96</v>
      </c>
      <c r="C236" s="30" t="s">
        <v>34</v>
      </c>
      <c r="D236" s="30" t="s">
        <v>266</v>
      </c>
      <c r="E236" s="30" t="s">
        <v>26</v>
      </c>
      <c r="F236" s="24">
        <v>1310</v>
      </c>
      <c r="G236" s="24"/>
    </row>
    <row r="237" spans="1:256" ht="25.5" x14ac:dyDescent="0.2">
      <c r="A237" s="22" t="s">
        <v>39</v>
      </c>
      <c r="B237" s="30" t="s">
        <v>96</v>
      </c>
      <c r="C237" s="30" t="s">
        <v>34</v>
      </c>
      <c r="D237" s="30" t="s">
        <v>266</v>
      </c>
      <c r="E237" s="30" t="s">
        <v>32</v>
      </c>
      <c r="F237" s="24">
        <v>18738.759999999998</v>
      </c>
      <c r="G237" s="24">
        <v>5151</v>
      </c>
    </row>
    <row r="238" spans="1:256" ht="15.75" x14ac:dyDescent="0.25">
      <c r="A238" s="9" t="s">
        <v>199</v>
      </c>
      <c r="B238" s="41" t="s">
        <v>200</v>
      </c>
      <c r="C238" s="41"/>
      <c r="D238" s="41"/>
      <c r="E238" s="41"/>
      <c r="F238" s="42">
        <f>SUM(F239+F244+F248+F272+F281)</f>
        <v>52928.51</v>
      </c>
      <c r="G238" s="42" t="e">
        <f>SUM(G239+G244+G248+G272+G281)</f>
        <v>#REF!</v>
      </c>
    </row>
    <row r="239" spans="1:256" ht="21" customHeight="1" x14ac:dyDescent="0.2">
      <c r="A239" s="12" t="s">
        <v>201</v>
      </c>
      <c r="B239" s="10" t="s">
        <v>200</v>
      </c>
      <c r="C239" s="10" t="s">
        <v>19</v>
      </c>
      <c r="D239" s="13" t="s">
        <v>202</v>
      </c>
      <c r="E239" s="10"/>
      <c r="F239" s="11">
        <f>SUM(F240)</f>
        <v>2100</v>
      </c>
      <c r="G239" s="11">
        <f>SUM(G240)</f>
        <v>2100</v>
      </c>
    </row>
    <row r="240" spans="1:256" ht="30" customHeight="1" x14ac:dyDescent="0.25">
      <c r="A240" s="15" t="s">
        <v>203</v>
      </c>
      <c r="B240" s="28" t="s">
        <v>200</v>
      </c>
      <c r="C240" s="28" t="s">
        <v>19</v>
      </c>
      <c r="D240" s="16" t="s">
        <v>202</v>
      </c>
      <c r="E240" s="28"/>
      <c r="F240" s="17">
        <f>SUM(F241)</f>
        <v>2100</v>
      </c>
      <c r="G240" s="17">
        <f>SUM(G241)</f>
        <v>2100</v>
      </c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  <c r="IB240" s="21"/>
      <c r="IC240" s="21"/>
      <c r="ID240" s="21"/>
      <c r="IE240" s="21"/>
      <c r="IF240" s="21"/>
      <c r="IG240" s="21"/>
      <c r="IH240" s="21"/>
      <c r="II240" s="21"/>
      <c r="IJ240" s="21"/>
      <c r="IK240" s="21"/>
      <c r="IL240" s="21"/>
      <c r="IM240" s="21"/>
      <c r="IN240" s="21"/>
      <c r="IO240" s="21"/>
      <c r="IP240" s="21"/>
      <c r="IQ240" s="21"/>
      <c r="IR240" s="21"/>
      <c r="IS240" s="21"/>
      <c r="IT240" s="21"/>
      <c r="IU240" s="21"/>
      <c r="IV240" s="21"/>
    </row>
    <row r="241" spans="1:256" ht="38.25" x14ac:dyDescent="0.2">
      <c r="A241" s="84" t="s">
        <v>204</v>
      </c>
      <c r="B241" s="35" t="s">
        <v>200</v>
      </c>
      <c r="C241" s="35" t="s">
        <v>19</v>
      </c>
      <c r="D241" s="19" t="s">
        <v>202</v>
      </c>
      <c r="E241" s="35"/>
      <c r="F241" s="20">
        <f>SUM(F243+F242)</f>
        <v>2100</v>
      </c>
      <c r="G241" s="20">
        <f>SUM(G243+G242)</f>
        <v>2100</v>
      </c>
    </row>
    <row r="242" spans="1:256" ht="25.5" x14ac:dyDescent="0.2">
      <c r="A242" s="22" t="s">
        <v>39</v>
      </c>
      <c r="B242" s="30" t="s">
        <v>200</v>
      </c>
      <c r="C242" s="30" t="s">
        <v>19</v>
      </c>
      <c r="D242" s="23" t="s">
        <v>202</v>
      </c>
      <c r="E242" s="30" t="s">
        <v>32</v>
      </c>
      <c r="F242" s="24">
        <v>10</v>
      </c>
      <c r="G242" s="24">
        <v>10</v>
      </c>
    </row>
    <row r="243" spans="1:256" x14ac:dyDescent="0.2">
      <c r="A243" s="22" t="s">
        <v>175</v>
      </c>
      <c r="B243" s="23" t="s">
        <v>200</v>
      </c>
      <c r="C243" s="23" t="s">
        <v>19</v>
      </c>
      <c r="D243" s="23" t="s">
        <v>202</v>
      </c>
      <c r="E243" s="23" t="s">
        <v>176</v>
      </c>
      <c r="F243" s="24">
        <v>2090</v>
      </c>
      <c r="G243" s="24">
        <v>2090</v>
      </c>
    </row>
    <row r="244" spans="1:256" ht="14.25" x14ac:dyDescent="0.2">
      <c r="A244" s="12" t="s">
        <v>205</v>
      </c>
      <c r="B244" s="26" t="s">
        <v>200</v>
      </c>
      <c r="C244" s="26" t="s">
        <v>21</v>
      </c>
      <c r="D244" s="26"/>
      <c r="E244" s="26"/>
      <c r="F244" s="11">
        <f t="shared" ref="F244:G246" si="3">SUM(F245)</f>
        <v>9427.61</v>
      </c>
      <c r="G244" s="11">
        <f t="shared" si="3"/>
        <v>8537.74</v>
      </c>
    </row>
    <row r="245" spans="1:256" ht="13.5" x14ac:dyDescent="0.25">
      <c r="A245" s="15" t="s">
        <v>206</v>
      </c>
      <c r="B245" s="16" t="s">
        <v>200</v>
      </c>
      <c r="C245" s="16" t="s">
        <v>21</v>
      </c>
      <c r="D245" s="13" t="s">
        <v>207</v>
      </c>
      <c r="E245" s="16"/>
      <c r="F245" s="17">
        <f t="shared" si="3"/>
        <v>9427.61</v>
      </c>
      <c r="G245" s="17">
        <f t="shared" si="3"/>
        <v>8537.74</v>
      </c>
    </row>
    <row r="246" spans="1:256" x14ac:dyDescent="0.2">
      <c r="A246" s="22" t="s">
        <v>208</v>
      </c>
      <c r="B246" s="23" t="s">
        <v>200</v>
      </c>
      <c r="C246" s="23" t="s">
        <v>21</v>
      </c>
      <c r="D246" s="23" t="s">
        <v>207</v>
      </c>
      <c r="E246" s="23"/>
      <c r="F246" s="24">
        <f t="shared" si="3"/>
        <v>9427.61</v>
      </c>
      <c r="G246" s="24">
        <f t="shared" si="3"/>
        <v>8537.74</v>
      </c>
    </row>
    <row r="247" spans="1:256" ht="25.5" x14ac:dyDescent="0.2">
      <c r="A247" s="18" t="s">
        <v>92</v>
      </c>
      <c r="B247" s="19" t="s">
        <v>200</v>
      </c>
      <c r="C247" s="19" t="s">
        <v>21</v>
      </c>
      <c r="D247" s="19" t="s">
        <v>207</v>
      </c>
      <c r="E247" s="19" t="s">
        <v>93</v>
      </c>
      <c r="F247" s="20">
        <v>9427.61</v>
      </c>
      <c r="G247" s="20">
        <v>8537.74</v>
      </c>
    </row>
    <row r="248" spans="1:256" ht="14.25" x14ac:dyDescent="0.2">
      <c r="A248" s="85" t="s">
        <v>209</v>
      </c>
      <c r="B248" s="26" t="s">
        <v>200</v>
      </c>
      <c r="C248" s="26" t="s">
        <v>28</v>
      </c>
      <c r="D248" s="26"/>
      <c r="E248" s="26"/>
      <c r="F248" s="27">
        <f>SUM(F249)</f>
        <v>11187.24</v>
      </c>
      <c r="G248" s="27" t="e">
        <f>SUM(G249)</f>
        <v>#REF!</v>
      </c>
    </row>
    <row r="249" spans="1:256" ht="13.5" x14ac:dyDescent="0.25">
      <c r="A249" s="86" t="s">
        <v>210</v>
      </c>
      <c r="B249" s="16" t="s">
        <v>200</v>
      </c>
      <c r="C249" s="16" t="s">
        <v>28</v>
      </c>
      <c r="D249" s="16"/>
      <c r="E249" s="16"/>
      <c r="F249" s="50">
        <f>SUM(F250+F267)</f>
        <v>11187.24</v>
      </c>
      <c r="G249" s="50" t="e">
        <f>SUM(G250+G267+#REF!)</f>
        <v>#REF!</v>
      </c>
    </row>
    <row r="250" spans="1:256" ht="24.75" x14ac:dyDescent="0.25">
      <c r="A250" s="87" t="s">
        <v>203</v>
      </c>
      <c r="B250" s="16" t="s">
        <v>200</v>
      </c>
      <c r="C250" s="16" t="s">
        <v>28</v>
      </c>
      <c r="D250" s="16" t="s">
        <v>211</v>
      </c>
      <c r="E250" s="16"/>
      <c r="F250" s="50">
        <f>SUM(F251)</f>
        <v>1196.5999999999999</v>
      </c>
      <c r="G250" s="50" t="e">
        <f>SUM(G251)</f>
        <v>#REF!</v>
      </c>
    </row>
    <row r="251" spans="1:256" x14ac:dyDescent="0.2">
      <c r="A251" s="22" t="s">
        <v>175</v>
      </c>
      <c r="B251" s="23" t="s">
        <v>200</v>
      </c>
      <c r="C251" s="23" t="s">
        <v>28</v>
      </c>
      <c r="D251" s="23" t="s">
        <v>211</v>
      </c>
      <c r="E251" s="23"/>
      <c r="F251" s="56">
        <f>SUM(F255+F258+F252+F261+F264)</f>
        <v>1196.5999999999999</v>
      </c>
      <c r="G251" s="56" t="e">
        <f>SUM(G255+G258+G252+#REF!+G261+G264)</f>
        <v>#REF!</v>
      </c>
    </row>
    <row r="252" spans="1:256" ht="38.25" x14ac:dyDescent="0.2">
      <c r="A252" s="82" t="s">
        <v>212</v>
      </c>
      <c r="B252" s="19" t="s">
        <v>200</v>
      </c>
      <c r="C252" s="19" t="s">
        <v>28</v>
      </c>
      <c r="D252" s="19" t="s">
        <v>213</v>
      </c>
      <c r="E252" s="19"/>
      <c r="F252" s="46">
        <f>SUM(F254+F253)</f>
        <v>120</v>
      </c>
      <c r="G252" s="46">
        <f>SUM(G254+G253)</f>
        <v>120</v>
      </c>
    </row>
    <row r="253" spans="1:256" ht="25.5" x14ac:dyDescent="0.2">
      <c r="A253" s="22" t="s">
        <v>39</v>
      </c>
      <c r="B253" s="23" t="s">
        <v>200</v>
      </c>
      <c r="C253" s="23" t="s">
        <v>28</v>
      </c>
      <c r="D253" s="23" t="s">
        <v>213</v>
      </c>
      <c r="E253" s="23" t="s">
        <v>32</v>
      </c>
      <c r="F253" s="56">
        <v>1</v>
      </c>
      <c r="G253" s="56">
        <v>1</v>
      </c>
    </row>
    <row r="254" spans="1:256" x14ac:dyDescent="0.2">
      <c r="A254" s="22" t="s">
        <v>175</v>
      </c>
      <c r="B254" s="23" t="s">
        <v>200</v>
      </c>
      <c r="C254" s="23" t="s">
        <v>28</v>
      </c>
      <c r="D254" s="23" t="s">
        <v>213</v>
      </c>
      <c r="E254" s="23" t="s">
        <v>176</v>
      </c>
      <c r="F254" s="56">
        <v>119</v>
      </c>
      <c r="G254" s="56">
        <v>119</v>
      </c>
    </row>
    <row r="255" spans="1:256" ht="38.25" x14ac:dyDescent="0.2">
      <c r="A255" s="82" t="s">
        <v>214</v>
      </c>
      <c r="B255" s="19" t="s">
        <v>200</v>
      </c>
      <c r="C255" s="19" t="s">
        <v>28</v>
      </c>
      <c r="D255" s="19" t="s">
        <v>215</v>
      </c>
      <c r="E255" s="19"/>
      <c r="F255" s="46">
        <f>SUM(F257+F256)</f>
        <v>274</v>
      </c>
      <c r="G255" s="46">
        <f>SUM(G257+G256)</f>
        <v>325</v>
      </c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  <c r="IU255" s="21"/>
      <c r="IV255" s="21"/>
    </row>
    <row r="256" spans="1:256" ht="25.5" x14ac:dyDescent="0.2">
      <c r="A256" s="22" t="s">
        <v>39</v>
      </c>
      <c r="B256" s="23" t="s">
        <v>200</v>
      </c>
      <c r="C256" s="23" t="s">
        <v>28</v>
      </c>
      <c r="D256" s="23" t="s">
        <v>215</v>
      </c>
      <c r="E256" s="23" t="s">
        <v>32</v>
      </c>
      <c r="F256" s="56">
        <v>1</v>
      </c>
      <c r="G256" s="56">
        <v>1</v>
      </c>
    </row>
    <row r="257" spans="1:256" x14ac:dyDescent="0.2">
      <c r="A257" s="22" t="s">
        <v>175</v>
      </c>
      <c r="B257" s="23" t="s">
        <v>200</v>
      </c>
      <c r="C257" s="23" t="s">
        <v>28</v>
      </c>
      <c r="D257" s="23" t="s">
        <v>215</v>
      </c>
      <c r="E257" s="23" t="s">
        <v>176</v>
      </c>
      <c r="F257" s="56">
        <v>273</v>
      </c>
      <c r="G257" s="56">
        <v>324</v>
      </c>
    </row>
    <row r="258" spans="1:256" ht="38.25" x14ac:dyDescent="0.2">
      <c r="A258" s="82" t="s">
        <v>216</v>
      </c>
      <c r="B258" s="19" t="s">
        <v>200</v>
      </c>
      <c r="C258" s="19" t="s">
        <v>28</v>
      </c>
      <c r="D258" s="19" t="s">
        <v>217</v>
      </c>
      <c r="E258" s="19"/>
      <c r="F258" s="46">
        <f>SUM(F260+F259)</f>
        <v>252.6</v>
      </c>
      <c r="G258" s="46">
        <f>SUM(G260+G259)</f>
        <v>252.6</v>
      </c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  <c r="IV258" s="21"/>
    </row>
    <row r="259" spans="1:256" ht="25.5" x14ac:dyDescent="0.2">
      <c r="A259" s="22" t="s">
        <v>39</v>
      </c>
      <c r="B259" s="23" t="s">
        <v>200</v>
      </c>
      <c r="C259" s="23" t="s">
        <v>28</v>
      </c>
      <c r="D259" s="23" t="s">
        <v>217</v>
      </c>
      <c r="E259" s="23" t="s">
        <v>32</v>
      </c>
      <c r="F259" s="56">
        <v>0.6</v>
      </c>
      <c r="G259" s="56">
        <v>0.6</v>
      </c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  <c r="IP259" s="21"/>
      <c r="IQ259" s="21"/>
      <c r="IR259" s="21"/>
      <c r="IS259" s="21"/>
      <c r="IT259" s="21"/>
      <c r="IU259" s="21"/>
      <c r="IV259" s="21"/>
    </row>
    <row r="260" spans="1:256" x14ac:dyDescent="0.2">
      <c r="A260" s="22" t="s">
        <v>175</v>
      </c>
      <c r="B260" s="23" t="s">
        <v>200</v>
      </c>
      <c r="C260" s="23" t="s">
        <v>28</v>
      </c>
      <c r="D260" s="23" t="s">
        <v>217</v>
      </c>
      <c r="E260" s="23" t="s">
        <v>176</v>
      </c>
      <c r="F260" s="56">
        <v>252</v>
      </c>
      <c r="G260" s="56">
        <v>252</v>
      </c>
    </row>
    <row r="261" spans="1:256" ht="51" x14ac:dyDescent="0.2">
      <c r="A261" s="82" t="s">
        <v>218</v>
      </c>
      <c r="B261" s="19" t="s">
        <v>200</v>
      </c>
      <c r="C261" s="19" t="s">
        <v>28</v>
      </c>
      <c r="D261" s="19" t="s">
        <v>219</v>
      </c>
      <c r="E261" s="19"/>
      <c r="F261" s="56">
        <f>SUM(F262:F263)</f>
        <v>500</v>
      </c>
      <c r="G261" s="56">
        <f>SUM(G262:G263)</f>
        <v>500</v>
      </c>
    </row>
    <row r="262" spans="1:256" ht="25.5" x14ac:dyDescent="0.2">
      <c r="A262" s="22" t="s">
        <v>39</v>
      </c>
      <c r="B262" s="23" t="s">
        <v>200</v>
      </c>
      <c r="C262" s="23" t="s">
        <v>28</v>
      </c>
      <c r="D262" s="23" t="s">
        <v>219</v>
      </c>
      <c r="E262" s="23" t="s">
        <v>32</v>
      </c>
      <c r="F262" s="56">
        <v>2</v>
      </c>
      <c r="G262" s="56">
        <v>2</v>
      </c>
    </row>
    <row r="263" spans="1:256" x14ac:dyDescent="0.2">
      <c r="A263" s="22" t="s">
        <v>175</v>
      </c>
      <c r="B263" s="23" t="s">
        <v>200</v>
      </c>
      <c r="C263" s="23" t="s">
        <v>28</v>
      </c>
      <c r="D263" s="23" t="s">
        <v>219</v>
      </c>
      <c r="E263" s="23" t="s">
        <v>176</v>
      </c>
      <c r="F263" s="56">
        <v>498</v>
      </c>
      <c r="G263" s="56">
        <v>498</v>
      </c>
    </row>
    <row r="264" spans="1:256" ht="76.5" x14ac:dyDescent="0.2">
      <c r="A264" s="88" t="s">
        <v>220</v>
      </c>
      <c r="B264" s="19" t="s">
        <v>200</v>
      </c>
      <c r="C264" s="19" t="s">
        <v>28</v>
      </c>
      <c r="D264" s="19" t="s">
        <v>221</v>
      </c>
      <c r="E264" s="19"/>
      <c r="F264" s="46">
        <f>SUM(F265:F266)</f>
        <v>50</v>
      </c>
      <c r="G264" s="46">
        <f>SUM(G265:G266)</f>
        <v>50</v>
      </c>
    </row>
    <row r="265" spans="1:256" ht="25.5" x14ac:dyDescent="0.2">
      <c r="A265" s="22" t="s">
        <v>39</v>
      </c>
      <c r="B265" s="23" t="s">
        <v>200</v>
      </c>
      <c r="C265" s="23" t="s">
        <v>28</v>
      </c>
      <c r="D265" s="23" t="s">
        <v>221</v>
      </c>
      <c r="E265" s="23" t="s">
        <v>32</v>
      </c>
      <c r="F265" s="56">
        <v>1</v>
      </c>
      <c r="G265" s="56">
        <v>1</v>
      </c>
    </row>
    <row r="266" spans="1:256" x14ac:dyDescent="0.2">
      <c r="A266" s="22" t="s">
        <v>175</v>
      </c>
      <c r="B266" s="23" t="s">
        <v>200</v>
      </c>
      <c r="C266" s="23" t="s">
        <v>28</v>
      </c>
      <c r="D266" s="23" t="s">
        <v>221</v>
      </c>
      <c r="E266" s="23" t="s">
        <v>176</v>
      </c>
      <c r="F266" s="56">
        <v>49</v>
      </c>
      <c r="G266" s="56">
        <v>49</v>
      </c>
    </row>
    <row r="267" spans="1:256" ht="13.5" x14ac:dyDescent="0.25">
      <c r="A267" s="15" t="s">
        <v>76</v>
      </c>
      <c r="B267" s="16" t="s">
        <v>200</v>
      </c>
      <c r="C267" s="16" t="s">
        <v>28</v>
      </c>
      <c r="D267" s="16" t="s">
        <v>77</v>
      </c>
      <c r="E267" s="16"/>
      <c r="F267" s="50">
        <f>SUM(F268+F270)</f>
        <v>9990.64</v>
      </c>
      <c r="G267" s="50">
        <f>SUM(G268+G270)</f>
        <v>11097</v>
      </c>
    </row>
    <row r="268" spans="1:256" ht="63.75" x14ac:dyDescent="0.2">
      <c r="A268" s="22" t="s">
        <v>222</v>
      </c>
      <c r="B268" s="23" t="s">
        <v>200</v>
      </c>
      <c r="C268" s="23" t="s">
        <v>28</v>
      </c>
      <c r="D268" s="23" t="s">
        <v>223</v>
      </c>
      <c r="E268" s="23"/>
      <c r="F268" s="56">
        <f>SUM(F269)</f>
        <v>9590.64</v>
      </c>
      <c r="G268" s="56">
        <f>SUM(G269)</f>
        <v>10647</v>
      </c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  <c r="DH268" s="51"/>
      <c r="DI268" s="51"/>
      <c r="DJ268" s="51"/>
      <c r="DK268" s="51"/>
      <c r="DL268" s="51"/>
      <c r="DM268" s="51"/>
      <c r="DN268" s="51"/>
      <c r="DO268" s="51"/>
      <c r="DP268" s="51"/>
      <c r="DQ268" s="51"/>
      <c r="DR268" s="51"/>
      <c r="DS268" s="51"/>
      <c r="DT268" s="51"/>
      <c r="DU268" s="51"/>
      <c r="DV268" s="51"/>
      <c r="DW268" s="51"/>
      <c r="DX268" s="51"/>
      <c r="DY268" s="51"/>
      <c r="DZ268" s="51"/>
      <c r="EA268" s="51"/>
      <c r="EB268" s="51"/>
      <c r="EC268" s="51"/>
      <c r="ED268" s="51"/>
      <c r="EE268" s="51"/>
      <c r="EF268" s="51"/>
      <c r="EG268" s="51"/>
      <c r="EH268" s="51"/>
      <c r="EI268" s="51"/>
      <c r="EJ268" s="51"/>
      <c r="EK268" s="51"/>
      <c r="EL268" s="51"/>
      <c r="EM268" s="51"/>
      <c r="EN268" s="51"/>
      <c r="EO268" s="51"/>
      <c r="EP268" s="51"/>
      <c r="EQ268" s="51"/>
      <c r="ER268" s="51"/>
      <c r="ES268" s="51"/>
      <c r="ET268" s="51"/>
      <c r="EU268" s="51"/>
      <c r="EV268" s="51"/>
      <c r="EW268" s="51"/>
      <c r="EX268" s="51"/>
      <c r="EY268" s="51"/>
      <c r="EZ268" s="51"/>
      <c r="FA268" s="51"/>
      <c r="FB268" s="51"/>
      <c r="FC268" s="51"/>
      <c r="FD268" s="51"/>
      <c r="FE268" s="51"/>
      <c r="FF268" s="51"/>
      <c r="FG268" s="51"/>
      <c r="FH268" s="51"/>
      <c r="FI268" s="51"/>
      <c r="FJ268" s="51"/>
      <c r="FK268" s="51"/>
      <c r="FL268" s="51"/>
      <c r="FM268" s="51"/>
      <c r="FN268" s="51"/>
      <c r="FO268" s="51"/>
      <c r="FP268" s="51"/>
      <c r="FQ268" s="51"/>
      <c r="FR268" s="51"/>
      <c r="FS268" s="51"/>
      <c r="FT268" s="51"/>
      <c r="FU268" s="51"/>
      <c r="FV268" s="51"/>
      <c r="FW268" s="51"/>
      <c r="FX268" s="51"/>
      <c r="FY268" s="51"/>
      <c r="FZ268" s="51"/>
      <c r="GA268" s="51"/>
      <c r="GB268" s="51"/>
      <c r="GC268" s="51"/>
      <c r="GD268" s="51"/>
      <c r="GE268" s="51"/>
      <c r="GF268" s="51"/>
      <c r="GG268" s="51"/>
      <c r="GH268" s="51"/>
      <c r="GI268" s="51"/>
      <c r="GJ268" s="51"/>
      <c r="GK268" s="51"/>
      <c r="GL268" s="51"/>
      <c r="GM268" s="51"/>
      <c r="GN268" s="51"/>
      <c r="GO268" s="51"/>
      <c r="GP268" s="51"/>
      <c r="GQ268" s="51"/>
      <c r="GR268" s="51"/>
      <c r="GS268" s="51"/>
      <c r="GT268" s="51"/>
      <c r="GU268" s="51"/>
      <c r="GV268" s="51"/>
      <c r="GW268" s="51"/>
      <c r="GX268" s="51"/>
      <c r="GY268" s="51"/>
      <c r="GZ268" s="51"/>
      <c r="HA268" s="51"/>
      <c r="HB268" s="51"/>
      <c r="HC268" s="51"/>
      <c r="HD268" s="51"/>
      <c r="HE268" s="51"/>
      <c r="HF268" s="51"/>
      <c r="HG268" s="51"/>
      <c r="HH268" s="51"/>
      <c r="HI268" s="51"/>
      <c r="HJ268" s="51"/>
      <c r="HK268" s="51"/>
      <c r="HL268" s="51"/>
      <c r="HM268" s="51"/>
      <c r="HN268" s="51"/>
      <c r="HO268" s="51"/>
      <c r="HP268" s="51"/>
      <c r="HQ268" s="51"/>
      <c r="HR268" s="51"/>
      <c r="HS268" s="51"/>
      <c r="HT268" s="51"/>
      <c r="HU268" s="51"/>
      <c r="HV268" s="51"/>
      <c r="HW268" s="51"/>
      <c r="HX268" s="51"/>
      <c r="HY268" s="51"/>
      <c r="HZ268" s="51"/>
      <c r="IA268" s="51"/>
      <c r="IB268" s="51"/>
      <c r="IC268" s="51"/>
      <c r="ID268" s="51"/>
      <c r="IE268" s="51"/>
      <c r="IF268" s="51"/>
      <c r="IG268" s="51"/>
      <c r="IH268" s="51"/>
      <c r="II268" s="51"/>
      <c r="IJ268" s="51"/>
      <c r="IK268" s="51"/>
      <c r="IL268" s="51"/>
      <c r="IM268" s="51"/>
      <c r="IN268" s="51"/>
      <c r="IO268" s="51"/>
      <c r="IP268" s="51"/>
      <c r="IQ268" s="51"/>
      <c r="IR268" s="51"/>
      <c r="IS268" s="51"/>
      <c r="IT268" s="51"/>
      <c r="IU268" s="51"/>
      <c r="IV268" s="51"/>
    </row>
    <row r="269" spans="1:256" ht="19.5" customHeight="1" x14ac:dyDescent="0.2">
      <c r="A269" s="18" t="s">
        <v>175</v>
      </c>
      <c r="B269" s="19" t="s">
        <v>200</v>
      </c>
      <c r="C269" s="19" t="s">
        <v>28</v>
      </c>
      <c r="D269" s="19" t="s">
        <v>223</v>
      </c>
      <c r="E269" s="19" t="s">
        <v>176</v>
      </c>
      <c r="F269" s="46">
        <v>9590.64</v>
      </c>
      <c r="G269" s="46">
        <v>10647</v>
      </c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  <c r="DB269" s="52"/>
      <c r="DC269" s="52"/>
      <c r="DD269" s="52"/>
      <c r="DE269" s="52"/>
      <c r="DF269" s="52"/>
      <c r="DG269" s="52"/>
      <c r="DH269" s="52"/>
      <c r="DI269" s="52"/>
      <c r="DJ269" s="52"/>
      <c r="DK269" s="52"/>
      <c r="DL269" s="52"/>
      <c r="DM269" s="52"/>
      <c r="DN269" s="52"/>
      <c r="DO269" s="52"/>
      <c r="DP269" s="52"/>
      <c r="DQ269" s="52"/>
      <c r="DR269" s="52"/>
      <c r="DS269" s="52"/>
      <c r="DT269" s="52"/>
      <c r="DU269" s="52"/>
      <c r="DV269" s="52"/>
      <c r="DW269" s="52"/>
      <c r="DX269" s="52"/>
      <c r="DY269" s="52"/>
      <c r="DZ269" s="52"/>
      <c r="EA269" s="52"/>
      <c r="EB269" s="52"/>
      <c r="EC269" s="52"/>
      <c r="ED269" s="52"/>
      <c r="EE269" s="52"/>
      <c r="EF269" s="52"/>
      <c r="EG269" s="52"/>
      <c r="EH269" s="52"/>
      <c r="EI269" s="52"/>
      <c r="EJ269" s="52"/>
      <c r="EK269" s="52"/>
      <c r="EL269" s="52"/>
      <c r="EM269" s="52"/>
      <c r="EN269" s="52"/>
      <c r="EO269" s="52"/>
      <c r="EP269" s="52"/>
      <c r="EQ269" s="52"/>
      <c r="ER269" s="52"/>
      <c r="ES269" s="52"/>
      <c r="ET269" s="52"/>
      <c r="EU269" s="52"/>
      <c r="EV269" s="52"/>
      <c r="EW269" s="52"/>
      <c r="EX269" s="52"/>
      <c r="EY269" s="52"/>
      <c r="EZ269" s="52"/>
      <c r="FA269" s="52"/>
      <c r="FB269" s="52"/>
      <c r="FC269" s="52"/>
      <c r="FD269" s="52"/>
      <c r="FE269" s="52"/>
      <c r="FF269" s="52"/>
      <c r="FG269" s="52"/>
      <c r="FH269" s="52"/>
      <c r="FI269" s="52"/>
      <c r="FJ269" s="52"/>
      <c r="FK269" s="52"/>
      <c r="FL269" s="52"/>
      <c r="FM269" s="52"/>
      <c r="FN269" s="52"/>
      <c r="FO269" s="52"/>
      <c r="FP269" s="52"/>
      <c r="FQ269" s="52"/>
      <c r="FR269" s="52"/>
      <c r="FS269" s="52"/>
      <c r="FT269" s="52"/>
      <c r="FU269" s="52"/>
      <c r="FV269" s="52"/>
      <c r="FW269" s="52"/>
      <c r="FX269" s="52"/>
      <c r="FY269" s="52"/>
      <c r="FZ269" s="52"/>
      <c r="GA269" s="52"/>
      <c r="GB269" s="52"/>
      <c r="GC269" s="52"/>
      <c r="GD269" s="52"/>
      <c r="GE269" s="52"/>
      <c r="GF269" s="52"/>
      <c r="GG269" s="52"/>
      <c r="GH269" s="52"/>
      <c r="GI269" s="52"/>
      <c r="GJ269" s="52"/>
      <c r="GK269" s="52"/>
      <c r="GL269" s="52"/>
      <c r="GM269" s="52"/>
      <c r="GN269" s="52"/>
      <c r="GO269" s="52"/>
      <c r="GP269" s="52"/>
      <c r="GQ269" s="52"/>
      <c r="GR269" s="52"/>
      <c r="GS269" s="52"/>
      <c r="GT269" s="52"/>
      <c r="GU269" s="52"/>
      <c r="GV269" s="52"/>
      <c r="GW269" s="52"/>
      <c r="GX269" s="52"/>
      <c r="GY269" s="52"/>
      <c r="GZ269" s="52"/>
      <c r="HA269" s="52"/>
      <c r="HB269" s="52"/>
      <c r="HC269" s="52"/>
      <c r="HD269" s="52"/>
      <c r="HE269" s="52"/>
      <c r="HF269" s="52"/>
      <c r="HG269" s="52"/>
      <c r="HH269" s="52"/>
      <c r="HI269" s="52"/>
      <c r="HJ269" s="52"/>
      <c r="HK269" s="52"/>
      <c r="HL269" s="52"/>
      <c r="HM269" s="52"/>
      <c r="HN269" s="52"/>
      <c r="HO269" s="52"/>
      <c r="HP269" s="52"/>
      <c r="HQ269" s="52"/>
      <c r="HR269" s="52"/>
      <c r="HS269" s="52"/>
      <c r="HT269" s="52"/>
      <c r="HU269" s="52"/>
      <c r="HV269" s="52"/>
      <c r="HW269" s="52"/>
      <c r="HX269" s="52"/>
      <c r="HY269" s="52"/>
      <c r="HZ269" s="52"/>
      <c r="IA269" s="52"/>
      <c r="IB269" s="52"/>
      <c r="IC269" s="52"/>
      <c r="ID269" s="52"/>
      <c r="IE269" s="52"/>
      <c r="IF269" s="52"/>
      <c r="IG269" s="52"/>
      <c r="IH269" s="52"/>
      <c r="II269" s="52"/>
      <c r="IJ269" s="52"/>
      <c r="IK269" s="52"/>
      <c r="IL269" s="52"/>
      <c r="IM269" s="52"/>
      <c r="IN269" s="52"/>
      <c r="IO269" s="52"/>
      <c r="IP269" s="52"/>
      <c r="IQ269" s="52"/>
      <c r="IR269" s="52"/>
      <c r="IS269" s="52"/>
      <c r="IT269" s="52"/>
      <c r="IU269" s="52"/>
      <c r="IV269" s="52"/>
    </row>
    <row r="270" spans="1:256" ht="76.5" x14ac:dyDescent="0.2">
      <c r="A270" s="39" t="s">
        <v>224</v>
      </c>
      <c r="B270" s="30" t="s">
        <v>200</v>
      </c>
      <c r="C270" s="30" t="s">
        <v>28</v>
      </c>
      <c r="D270" s="30" t="s">
        <v>225</v>
      </c>
      <c r="E270" s="30"/>
      <c r="F270" s="24">
        <f>SUM(F271)</f>
        <v>400</v>
      </c>
      <c r="G270" s="24">
        <f>SUM(G271)</f>
        <v>450</v>
      </c>
    </row>
    <row r="271" spans="1:256" ht="25.5" x14ac:dyDescent="0.2">
      <c r="A271" s="18" t="s">
        <v>39</v>
      </c>
      <c r="B271" s="35" t="s">
        <v>200</v>
      </c>
      <c r="C271" s="35" t="s">
        <v>28</v>
      </c>
      <c r="D271" s="35" t="s">
        <v>225</v>
      </c>
      <c r="E271" s="35" t="s">
        <v>32</v>
      </c>
      <c r="F271" s="20">
        <v>400</v>
      </c>
      <c r="G271" s="20">
        <v>450</v>
      </c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  <c r="IP271" s="21"/>
      <c r="IQ271" s="21"/>
      <c r="IR271" s="21"/>
      <c r="IS271" s="21"/>
      <c r="IT271" s="21"/>
      <c r="IU271" s="21"/>
      <c r="IV271" s="21"/>
    </row>
    <row r="272" spans="1:256" ht="14.25" x14ac:dyDescent="0.2">
      <c r="A272" s="85" t="s">
        <v>226</v>
      </c>
      <c r="B272" s="26" t="s">
        <v>200</v>
      </c>
      <c r="C272" s="26" t="s">
        <v>34</v>
      </c>
      <c r="D272" s="26"/>
      <c r="E272" s="26"/>
      <c r="F272" s="27">
        <f>SUM(F273)</f>
        <v>23245</v>
      </c>
      <c r="G272" s="27">
        <f>SUM(G273)</f>
        <v>23393</v>
      </c>
    </row>
    <row r="273" spans="1:256" ht="28.5" x14ac:dyDescent="0.2">
      <c r="A273" s="85" t="s">
        <v>227</v>
      </c>
      <c r="B273" s="26" t="s">
        <v>200</v>
      </c>
      <c r="C273" s="26" t="s">
        <v>34</v>
      </c>
      <c r="D273" s="26"/>
      <c r="E273" s="26"/>
      <c r="F273" s="27">
        <f>SUM(F274)</f>
        <v>23245</v>
      </c>
      <c r="G273" s="27">
        <f>SUM(G274)</f>
        <v>23393</v>
      </c>
    </row>
    <row r="274" spans="1:256" ht="13.5" x14ac:dyDescent="0.25">
      <c r="A274" s="86" t="s">
        <v>228</v>
      </c>
      <c r="B274" s="16" t="s">
        <v>200</v>
      </c>
      <c r="C274" s="16" t="s">
        <v>34</v>
      </c>
      <c r="D274" s="16"/>
      <c r="E274" s="16"/>
      <c r="F274" s="50">
        <f>SUM(F275+F277+F279)</f>
        <v>23245</v>
      </c>
      <c r="G274" s="50">
        <f>SUM(G275+G277+G279)</f>
        <v>23393</v>
      </c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34"/>
      <c r="FA274" s="34"/>
      <c r="FB274" s="34"/>
      <c r="FC274" s="34"/>
      <c r="FD274" s="34"/>
      <c r="FE274" s="34"/>
      <c r="FF274" s="34"/>
      <c r="FG274" s="34"/>
      <c r="FH274" s="34"/>
      <c r="FI274" s="34"/>
      <c r="FJ274" s="34"/>
      <c r="FK274" s="34"/>
      <c r="FL274" s="34"/>
      <c r="FM274" s="34"/>
      <c r="FN274" s="34"/>
      <c r="FO274" s="34"/>
      <c r="FP274" s="34"/>
      <c r="FQ274" s="34"/>
      <c r="FR274" s="34"/>
      <c r="FS274" s="34"/>
      <c r="FT274" s="34"/>
      <c r="FU274" s="34"/>
      <c r="FV274" s="34"/>
      <c r="FW274" s="34"/>
      <c r="FX274" s="34"/>
      <c r="FY274" s="34"/>
      <c r="FZ274" s="34"/>
      <c r="GA274" s="34"/>
      <c r="GB274" s="34"/>
      <c r="GC274" s="34"/>
      <c r="GD274" s="34"/>
      <c r="GE274" s="34"/>
      <c r="GF274" s="34"/>
      <c r="GG274" s="34"/>
      <c r="GH274" s="34"/>
      <c r="GI274" s="34"/>
      <c r="GJ274" s="34"/>
      <c r="GK274" s="34"/>
      <c r="GL274" s="34"/>
      <c r="GM274" s="34"/>
      <c r="GN274" s="34"/>
      <c r="GO274" s="34"/>
      <c r="GP274" s="34"/>
      <c r="GQ274" s="34"/>
      <c r="GR274" s="34"/>
      <c r="GS274" s="34"/>
      <c r="GT274" s="34"/>
      <c r="GU274" s="34"/>
      <c r="GV274" s="34"/>
      <c r="GW274" s="34"/>
      <c r="GX274" s="34"/>
      <c r="GY274" s="34"/>
      <c r="GZ274" s="34"/>
      <c r="HA274" s="34"/>
      <c r="HB274" s="34"/>
      <c r="HC274" s="34"/>
      <c r="HD274" s="34"/>
      <c r="HE274" s="34"/>
      <c r="HF274" s="34"/>
      <c r="HG274" s="34"/>
      <c r="HH274" s="34"/>
      <c r="HI274" s="34"/>
      <c r="HJ274" s="34"/>
      <c r="HK274" s="34"/>
      <c r="HL274" s="34"/>
      <c r="HM274" s="34"/>
      <c r="HN274" s="34"/>
      <c r="HO274" s="34"/>
      <c r="HP274" s="34"/>
      <c r="HQ274" s="34"/>
      <c r="HR274" s="34"/>
      <c r="HS274" s="34"/>
      <c r="HT274" s="34"/>
      <c r="HU274" s="34"/>
      <c r="HV274" s="34"/>
      <c r="HW274" s="34"/>
      <c r="HX274" s="34"/>
      <c r="HY274" s="34"/>
      <c r="HZ274" s="34"/>
      <c r="IA274" s="34"/>
      <c r="IB274" s="34"/>
      <c r="IC274" s="34"/>
      <c r="ID274" s="34"/>
      <c r="IE274" s="34"/>
      <c r="IF274" s="34"/>
      <c r="IG274" s="34"/>
      <c r="IH274" s="34"/>
      <c r="II274" s="34"/>
      <c r="IJ274" s="34"/>
      <c r="IK274" s="34"/>
      <c r="IL274" s="34"/>
      <c r="IM274" s="34"/>
      <c r="IN274" s="34"/>
      <c r="IO274" s="34"/>
      <c r="IP274" s="34"/>
      <c r="IQ274" s="34"/>
      <c r="IR274" s="34"/>
      <c r="IS274" s="34"/>
      <c r="IT274" s="34"/>
      <c r="IU274" s="34"/>
      <c r="IV274" s="34"/>
    </row>
    <row r="275" spans="1:256" x14ac:dyDescent="0.2">
      <c r="A275" s="82" t="s">
        <v>229</v>
      </c>
      <c r="B275" s="19" t="s">
        <v>200</v>
      </c>
      <c r="C275" s="19" t="s">
        <v>34</v>
      </c>
      <c r="D275" s="19" t="s">
        <v>230</v>
      </c>
      <c r="E275" s="19"/>
      <c r="F275" s="46">
        <f>SUM(F276)</f>
        <v>6000</v>
      </c>
      <c r="G275" s="46">
        <f>SUM(G276)</f>
        <v>6000</v>
      </c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21"/>
      <c r="IH275" s="21"/>
      <c r="II275" s="21"/>
      <c r="IJ275" s="21"/>
      <c r="IK275" s="21"/>
      <c r="IL275" s="21"/>
      <c r="IM275" s="21"/>
      <c r="IN275" s="21"/>
      <c r="IO275" s="21"/>
      <c r="IP275" s="21"/>
      <c r="IQ275" s="21"/>
      <c r="IR275" s="21"/>
      <c r="IS275" s="21"/>
      <c r="IT275" s="21"/>
      <c r="IU275" s="21"/>
      <c r="IV275" s="21"/>
    </row>
    <row r="276" spans="1:256" x14ac:dyDescent="0.2">
      <c r="A276" s="22" t="s">
        <v>175</v>
      </c>
      <c r="B276" s="23" t="s">
        <v>200</v>
      </c>
      <c r="C276" s="23" t="s">
        <v>34</v>
      </c>
      <c r="D276" s="23" t="s">
        <v>230</v>
      </c>
      <c r="E276" s="23" t="s">
        <v>176</v>
      </c>
      <c r="F276" s="56">
        <v>6000</v>
      </c>
      <c r="G276" s="56">
        <v>6000</v>
      </c>
    </row>
    <row r="277" spans="1:256" x14ac:dyDescent="0.2">
      <c r="A277" s="82" t="s">
        <v>231</v>
      </c>
      <c r="B277" s="19" t="s">
        <v>200</v>
      </c>
      <c r="C277" s="19" t="s">
        <v>34</v>
      </c>
      <c r="D277" s="23" t="s">
        <v>232</v>
      </c>
      <c r="E277" s="19"/>
      <c r="F277" s="46">
        <f>SUM(F278)</f>
        <v>5750</v>
      </c>
      <c r="G277" s="46">
        <f>SUM(G278)</f>
        <v>5750</v>
      </c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  <c r="IR277" s="21"/>
      <c r="IS277" s="21"/>
      <c r="IT277" s="21"/>
      <c r="IU277" s="21"/>
      <c r="IV277" s="21"/>
    </row>
    <row r="278" spans="1:256" x14ac:dyDescent="0.2">
      <c r="A278" s="18" t="s">
        <v>175</v>
      </c>
      <c r="B278" s="19" t="s">
        <v>200</v>
      </c>
      <c r="C278" s="19" t="s">
        <v>34</v>
      </c>
      <c r="D278" s="19" t="s">
        <v>232</v>
      </c>
      <c r="E278" s="19" t="s">
        <v>176</v>
      </c>
      <c r="F278" s="46">
        <v>5750</v>
      </c>
      <c r="G278" s="46">
        <v>5750</v>
      </c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  <c r="IT278" s="21"/>
      <c r="IU278" s="21"/>
      <c r="IV278" s="21"/>
    </row>
    <row r="279" spans="1:256" x14ac:dyDescent="0.2">
      <c r="A279" s="82" t="s">
        <v>229</v>
      </c>
      <c r="B279" s="19" t="s">
        <v>200</v>
      </c>
      <c r="C279" s="19" t="s">
        <v>34</v>
      </c>
      <c r="D279" s="23" t="s">
        <v>233</v>
      </c>
      <c r="E279" s="19"/>
      <c r="F279" s="46">
        <f>SUM(F280)</f>
        <v>11495</v>
      </c>
      <c r="G279" s="46">
        <f>SUM(G280)</f>
        <v>11643</v>
      </c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  <c r="IL279" s="21"/>
      <c r="IM279" s="21"/>
      <c r="IN279" s="21"/>
      <c r="IO279" s="21"/>
      <c r="IP279" s="21"/>
      <c r="IQ279" s="21"/>
      <c r="IR279" s="21"/>
      <c r="IS279" s="21"/>
      <c r="IT279" s="21"/>
      <c r="IU279" s="21"/>
      <c r="IV279" s="21"/>
    </row>
    <row r="280" spans="1:256" x14ac:dyDescent="0.2">
      <c r="A280" s="18" t="s">
        <v>175</v>
      </c>
      <c r="B280" s="23" t="s">
        <v>200</v>
      </c>
      <c r="C280" s="23" t="s">
        <v>34</v>
      </c>
      <c r="D280" s="23" t="s">
        <v>233</v>
      </c>
      <c r="E280" s="23" t="s">
        <v>176</v>
      </c>
      <c r="F280" s="56">
        <v>11495</v>
      </c>
      <c r="G280" s="56">
        <v>11643</v>
      </c>
    </row>
    <row r="281" spans="1:256" ht="31.5" x14ac:dyDescent="0.25">
      <c r="A281" s="9" t="s">
        <v>234</v>
      </c>
      <c r="B281" s="41" t="s">
        <v>200</v>
      </c>
      <c r="C281" s="41" t="s">
        <v>146</v>
      </c>
      <c r="D281" s="41"/>
      <c r="E281" s="41"/>
      <c r="F281" s="42">
        <f>SUM(F282)</f>
        <v>6968.6600000000008</v>
      </c>
      <c r="G281" s="42">
        <f>SUM(G282)</f>
        <v>6354.99</v>
      </c>
    </row>
    <row r="282" spans="1:256" ht="25.5" x14ac:dyDescent="0.2">
      <c r="A282" s="36" t="s">
        <v>60</v>
      </c>
      <c r="B282" s="37" t="s">
        <v>200</v>
      </c>
      <c r="C282" s="37" t="s">
        <v>146</v>
      </c>
      <c r="D282" s="37"/>
      <c r="E282" s="37"/>
      <c r="F282" s="14">
        <f>SUM(F283+F292+F286)</f>
        <v>6968.6600000000008</v>
      </c>
      <c r="G282" s="14">
        <f>SUM(G283+G292+G286)</f>
        <v>6354.99</v>
      </c>
    </row>
    <row r="283" spans="1:256" x14ac:dyDescent="0.2">
      <c r="A283" s="22" t="s">
        <v>30</v>
      </c>
      <c r="B283" s="30" t="s">
        <v>200</v>
      </c>
      <c r="C283" s="30" t="s">
        <v>146</v>
      </c>
      <c r="D283" s="30"/>
      <c r="E283" s="30"/>
      <c r="F283" s="24">
        <f>SUM(F289+F284)</f>
        <v>2831.9100000000003</v>
      </c>
      <c r="G283" s="24">
        <f>SUM(G289+G284)</f>
        <v>2468.52</v>
      </c>
    </row>
    <row r="284" spans="1:256" ht="38.25" x14ac:dyDescent="0.2">
      <c r="A284" s="18" t="s">
        <v>235</v>
      </c>
      <c r="B284" s="35" t="s">
        <v>200</v>
      </c>
      <c r="C284" s="35" t="s">
        <v>146</v>
      </c>
      <c r="D284" s="35" t="s">
        <v>236</v>
      </c>
      <c r="E284" s="35"/>
      <c r="F284" s="20">
        <f>SUM(F285)</f>
        <v>250</v>
      </c>
      <c r="G284" s="20">
        <f>SUM(G285)</f>
        <v>250</v>
      </c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  <c r="IR284" s="21"/>
      <c r="IS284" s="21"/>
      <c r="IT284" s="21"/>
      <c r="IU284" s="21"/>
      <c r="IV284" s="21"/>
    </row>
    <row r="285" spans="1:256" ht="25.5" x14ac:dyDescent="0.2">
      <c r="A285" s="22" t="s">
        <v>39</v>
      </c>
      <c r="B285" s="30" t="s">
        <v>200</v>
      </c>
      <c r="C285" s="30" t="s">
        <v>146</v>
      </c>
      <c r="D285" s="30" t="s">
        <v>236</v>
      </c>
      <c r="E285" s="23" t="s">
        <v>32</v>
      </c>
      <c r="F285" s="24">
        <v>250</v>
      </c>
      <c r="G285" s="24">
        <v>250</v>
      </c>
    </row>
    <row r="286" spans="1:256" ht="38.25" x14ac:dyDescent="0.2">
      <c r="A286" s="18" t="s">
        <v>237</v>
      </c>
      <c r="B286" s="30" t="s">
        <v>200</v>
      </c>
      <c r="C286" s="30" t="s">
        <v>146</v>
      </c>
      <c r="D286" s="35" t="s">
        <v>238</v>
      </c>
      <c r="E286" s="30"/>
      <c r="F286" s="24">
        <f>SUM(F287+F288)</f>
        <v>2836.34</v>
      </c>
      <c r="G286" s="24">
        <f>SUM(G287+G288)</f>
        <v>2715.3900000000003</v>
      </c>
    </row>
    <row r="287" spans="1:256" ht="51" x14ac:dyDescent="0.2">
      <c r="A287" s="22" t="s">
        <v>25</v>
      </c>
      <c r="B287" s="23" t="s">
        <v>200</v>
      </c>
      <c r="C287" s="23" t="s">
        <v>146</v>
      </c>
      <c r="D287" s="30" t="s">
        <v>238</v>
      </c>
      <c r="E287" s="23" t="s">
        <v>26</v>
      </c>
      <c r="F287" s="24">
        <v>2537.8000000000002</v>
      </c>
      <c r="G287" s="24">
        <v>2517.8000000000002</v>
      </c>
    </row>
    <row r="288" spans="1:256" ht="25.5" x14ac:dyDescent="0.2">
      <c r="A288" s="22" t="s">
        <v>39</v>
      </c>
      <c r="B288" s="23" t="s">
        <v>200</v>
      </c>
      <c r="C288" s="23" t="s">
        <v>146</v>
      </c>
      <c r="D288" s="30" t="s">
        <v>238</v>
      </c>
      <c r="E288" s="23" t="s">
        <v>32</v>
      </c>
      <c r="F288" s="24">
        <v>298.54000000000002</v>
      </c>
      <c r="G288" s="24">
        <v>197.59</v>
      </c>
    </row>
    <row r="289" spans="1:256" ht="38.25" x14ac:dyDescent="0.2">
      <c r="A289" s="18" t="s">
        <v>239</v>
      </c>
      <c r="B289" s="35" t="s">
        <v>200</v>
      </c>
      <c r="C289" s="35" t="s">
        <v>146</v>
      </c>
      <c r="D289" s="35" t="s">
        <v>240</v>
      </c>
      <c r="E289" s="35"/>
      <c r="F289" s="20">
        <f>SUM(F290+F291)</f>
        <v>2581.9100000000003</v>
      </c>
      <c r="G289" s="20">
        <f>SUM(G290+G291)</f>
        <v>2218.52</v>
      </c>
    </row>
    <row r="290" spans="1:256" ht="51" x14ac:dyDescent="0.2">
      <c r="A290" s="22" t="s">
        <v>25</v>
      </c>
      <c r="B290" s="30" t="s">
        <v>200</v>
      </c>
      <c r="C290" s="30" t="s">
        <v>146</v>
      </c>
      <c r="D290" s="30" t="s">
        <v>240</v>
      </c>
      <c r="E290" s="23" t="s">
        <v>26</v>
      </c>
      <c r="F290" s="24">
        <v>2573.34</v>
      </c>
      <c r="G290" s="24">
        <v>2216.8000000000002</v>
      </c>
    </row>
    <row r="291" spans="1:256" ht="25.5" x14ac:dyDescent="0.2">
      <c r="A291" s="18" t="s">
        <v>39</v>
      </c>
      <c r="B291" s="35" t="s">
        <v>200</v>
      </c>
      <c r="C291" s="35" t="s">
        <v>146</v>
      </c>
      <c r="D291" s="35" t="s">
        <v>240</v>
      </c>
      <c r="E291" s="19" t="s">
        <v>32</v>
      </c>
      <c r="F291" s="20">
        <v>8.57</v>
      </c>
      <c r="G291" s="20">
        <v>1.72</v>
      </c>
    </row>
    <row r="292" spans="1:256" ht="25.5" x14ac:dyDescent="0.2">
      <c r="A292" s="18" t="s">
        <v>241</v>
      </c>
      <c r="B292" s="35" t="s">
        <v>200</v>
      </c>
      <c r="C292" s="35" t="s">
        <v>146</v>
      </c>
      <c r="D292" s="35" t="s">
        <v>242</v>
      </c>
      <c r="E292" s="35"/>
      <c r="F292" s="20">
        <f>SUM(F293+F294)</f>
        <v>1300.4100000000001</v>
      </c>
      <c r="G292" s="20">
        <f>SUM(G293+G294)</f>
        <v>1171.08</v>
      </c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21"/>
      <c r="IH292" s="21"/>
      <c r="II292" s="21"/>
      <c r="IJ292" s="21"/>
      <c r="IK292" s="21"/>
      <c r="IL292" s="21"/>
      <c r="IM292" s="21"/>
      <c r="IN292" s="21"/>
      <c r="IO292" s="21"/>
      <c r="IP292" s="21"/>
      <c r="IQ292" s="21"/>
      <c r="IR292" s="21"/>
      <c r="IS292" s="21"/>
      <c r="IT292" s="21"/>
      <c r="IU292" s="21"/>
      <c r="IV292" s="21"/>
    </row>
    <row r="293" spans="1:256" ht="51" x14ac:dyDescent="0.2">
      <c r="A293" s="22" t="s">
        <v>25</v>
      </c>
      <c r="B293" s="30" t="s">
        <v>200</v>
      </c>
      <c r="C293" s="30" t="s">
        <v>146</v>
      </c>
      <c r="D293" s="30" t="s">
        <v>242</v>
      </c>
      <c r="E293" s="23" t="s">
        <v>26</v>
      </c>
      <c r="F293" s="24">
        <v>1129.96</v>
      </c>
      <c r="G293" s="24">
        <v>1031</v>
      </c>
    </row>
    <row r="294" spans="1:256" ht="25.5" x14ac:dyDescent="0.2">
      <c r="A294" s="18" t="s">
        <v>39</v>
      </c>
      <c r="B294" s="35" t="s">
        <v>200</v>
      </c>
      <c r="C294" s="35" t="s">
        <v>146</v>
      </c>
      <c r="D294" s="35" t="s">
        <v>242</v>
      </c>
      <c r="E294" s="19" t="s">
        <v>32</v>
      </c>
      <c r="F294" s="20">
        <v>170.45</v>
      </c>
      <c r="G294" s="20">
        <v>140.08000000000001</v>
      </c>
    </row>
    <row r="295" spans="1:256" ht="15.75" x14ac:dyDescent="0.25">
      <c r="A295" s="9" t="s">
        <v>243</v>
      </c>
      <c r="B295" s="41" t="s">
        <v>51</v>
      </c>
      <c r="C295" s="41"/>
      <c r="D295" s="41"/>
      <c r="E295" s="41"/>
      <c r="F295" s="42">
        <f>SUM(F296+F299)</f>
        <v>45682</v>
      </c>
      <c r="G295" s="42">
        <f>SUM(G296+G299)</f>
        <v>9150</v>
      </c>
    </row>
    <row r="296" spans="1:256" ht="15" x14ac:dyDescent="0.25">
      <c r="A296" s="47" t="s">
        <v>244</v>
      </c>
      <c r="B296" s="48" t="s">
        <v>51</v>
      </c>
      <c r="C296" s="48" t="s">
        <v>19</v>
      </c>
      <c r="D296" s="48"/>
      <c r="E296" s="48"/>
      <c r="F296" s="49">
        <f>SUM(F297)</f>
        <v>4682</v>
      </c>
      <c r="G296" s="49">
        <f>SUM(G297)</f>
        <v>4350</v>
      </c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  <c r="DM296" s="33"/>
      <c r="DN296" s="33"/>
      <c r="DO296" s="33"/>
      <c r="DP296" s="33"/>
      <c r="DQ296" s="33"/>
      <c r="DR296" s="33"/>
      <c r="DS296" s="33"/>
      <c r="DT296" s="33"/>
      <c r="DU296" s="33"/>
      <c r="DV296" s="33"/>
      <c r="DW296" s="33"/>
      <c r="DX296" s="33"/>
      <c r="DY296" s="33"/>
      <c r="DZ296" s="33"/>
      <c r="EA296" s="33"/>
      <c r="EB296" s="33"/>
      <c r="EC296" s="33"/>
      <c r="ED296" s="33"/>
      <c r="EE296" s="33"/>
      <c r="EF296" s="33"/>
      <c r="EG296" s="33"/>
      <c r="EH296" s="33"/>
      <c r="EI296" s="33"/>
      <c r="EJ296" s="33"/>
      <c r="EK296" s="33"/>
      <c r="EL296" s="33"/>
      <c r="EM296" s="33"/>
      <c r="EN296" s="33"/>
      <c r="EO296" s="33"/>
      <c r="EP296" s="33"/>
      <c r="EQ296" s="33"/>
      <c r="ER296" s="33"/>
      <c r="ES296" s="33"/>
      <c r="ET296" s="33"/>
      <c r="EU296" s="33"/>
      <c r="EV296" s="33"/>
      <c r="EW296" s="33"/>
      <c r="EX296" s="33"/>
      <c r="EY296" s="33"/>
      <c r="EZ296" s="33"/>
      <c r="FA296" s="33"/>
      <c r="FB296" s="33"/>
      <c r="FC296" s="33"/>
      <c r="FD296" s="33"/>
      <c r="FE296" s="33"/>
      <c r="FF296" s="33"/>
      <c r="FG296" s="33"/>
      <c r="FH296" s="33"/>
      <c r="FI296" s="33"/>
      <c r="FJ296" s="33"/>
      <c r="FK296" s="33"/>
      <c r="FL296" s="33"/>
      <c r="FM296" s="33"/>
      <c r="FN296" s="33"/>
      <c r="FO296" s="33"/>
      <c r="FP296" s="33"/>
      <c r="FQ296" s="33"/>
      <c r="FR296" s="33"/>
      <c r="FS296" s="33"/>
      <c r="FT296" s="33"/>
      <c r="FU296" s="33"/>
      <c r="FV296" s="33"/>
      <c r="FW296" s="33"/>
      <c r="FX296" s="33"/>
      <c r="FY296" s="33"/>
      <c r="FZ296" s="33"/>
      <c r="GA296" s="33"/>
      <c r="GB296" s="33"/>
      <c r="GC296" s="33"/>
      <c r="GD296" s="33"/>
      <c r="GE296" s="33"/>
      <c r="GF296" s="33"/>
      <c r="GG296" s="33"/>
      <c r="GH296" s="33"/>
      <c r="GI296" s="33"/>
      <c r="GJ296" s="33"/>
      <c r="GK296" s="33"/>
      <c r="GL296" s="33"/>
      <c r="GM296" s="33"/>
      <c r="GN296" s="33"/>
      <c r="GO296" s="33"/>
      <c r="GP296" s="33"/>
      <c r="GQ296" s="33"/>
      <c r="GR296" s="33"/>
      <c r="GS296" s="33"/>
      <c r="GT296" s="33"/>
      <c r="GU296" s="33"/>
      <c r="GV296" s="33"/>
      <c r="GW296" s="33"/>
      <c r="GX296" s="33"/>
      <c r="GY296" s="33"/>
      <c r="GZ296" s="33"/>
      <c r="HA296" s="33"/>
      <c r="HB296" s="33"/>
      <c r="HC296" s="33"/>
      <c r="HD296" s="33"/>
      <c r="HE296" s="33"/>
      <c r="HF296" s="33"/>
      <c r="HG296" s="33"/>
      <c r="HH296" s="33"/>
      <c r="HI296" s="33"/>
      <c r="HJ296" s="33"/>
      <c r="HK296" s="33"/>
      <c r="HL296" s="33"/>
      <c r="HM296" s="33"/>
      <c r="HN296" s="33"/>
      <c r="HO296" s="33"/>
      <c r="HP296" s="33"/>
      <c r="HQ296" s="33"/>
      <c r="HR296" s="33"/>
      <c r="HS296" s="33"/>
      <c r="HT296" s="33"/>
      <c r="HU296" s="33"/>
      <c r="HV296" s="33"/>
      <c r="HW296" s="33"/>
      <c r="HX296" s="33"/>
      <c r="HY296" s="33"/>
      <c r="HZ296" s="33"/>
      <c r="IA296" s="33"/>
      <c r="IB296" s="33"/>
      <c r="IC296" s="33"/>
      <c r="ID296" s="33"/>
      <c r="IE296" s="33"/>
      <c r="IF296" s="33"/>
      <c r="IG296" s="33"/>
      <c r="IH296" s="33"/>
      <c r="II296" s="33"/>
      <c r="IJ296" s="33"/>
      <c r="IK296" s="33"/>
      <c r="IL296" s="33"/>
      <c r="IM296" s="33"/>
      <c r="IN296" s="33"/>
      <c r="IO296" s="33"/>
      <c r="IP296" s="33"/>
      <c r="IQ296" s="33"/>
      <c r="IR296" s="33"/>
      <c r="IS296" s="33"/>
      <c r="IT296" s="33"/>
      <c r="IU296" s="33"/>
      <c r="IV296" s="33"/>
    </row>
    <row r="297" spans="1:256" ht="38.25" x14ac:dyDescent="0.2">
      <c r="A297" s="22" t="s">
        <v>245</v>
      </c>
      <c r="B297" s="30" t="s">
        <v>51</v>
      </c>
      <c r="C297" s="30" t="s">
        <v>19</v>
      </c>
      <c r="D297" s="30" t="s">
        <v>246</v>
      </c>
      <c r="E297" s="30"/>
      <c r="F297" s="24">
        <f>SUM(F298)</f>
        <v>4682</v>
      </c>
      <c r="G297" s="24">
        <f>SUM(G298)</f>
        <v>4350</v>
      </c>
    </row>
    <row r="298" spans="1:256" ht="25.5" x14ac:dyDescent="0.2">
      <c r="A298" s="18" t="s">
        <v>92</v>
      </c>
      <c r="B298" s="35" t="s">
        <v>51</v>
      </c>
      <c r="C298" s="35" t="s">
        <v>19</v>
      </c>
      <c r="D298" s="35" t="s">
        <v>246</v>
      </c>
      <c r="E298" s="35" t="s">
        <v>93</v>
      </c>
      <c r="F298" s="20">
        <v>4682</v>
      </c>
      <c r="G298" s="20">
        <v>4350</v>
      </c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  <c r="IL298" s="21"/>
      <c r="IM298" s="21"/>
      <c r="IN298" s="21"/>
      <c r="IO298" s="21"/>
      <c r="IP298" s="21"/>
      <c r="IQ298" s="21"/>
      <c r="IR298" s="21"/>
      <c r="IS298" s="21"/>
      <c r="IT298" s="21"/>
      <c r="IU298" s="21"/>
      <c r="IV298" s="21"/>
    </row>
    <row r="299" spans="1:256" ht="30" x14ac:dyDescent="0.25">
      <c r="A299" s="47" t="s">
        <v>247</v>
      </c>
      <c r="B299" s="48" t="s">
        <v>51</v>
      </c>
      <c r="C299" s="48" t="s">
        <v>43</v>
      </c>
      <c r="D299" s="48"/>
      <c r="E299" s="48"/>
      <c r="F299" s="49">
        <f>SUM(F300)</f>
        <v>41000</v>
      </c>
      <c r="G299" s="49">
        <f>SUM(G300)</f>
        <v>4800</v>
      </c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  <c r="DV299" s="33"/>
      <c r="DW299" s="33"/>
      <c r="DX299" s="33"/>
      <c r="DY299" s="33"/>
      <c r="DZ299" s="33"/>
      <c r="EA299" s="33"/>
      <c r="EB299" s="33"/>
      <c r="EC299" s="33"/>
      <c r="ED299" s="33"/>
      <c r="EE299" s="33"/>
      <c r="EF299" s="33"/>
      <c r="EG299" s="33"/>
      <c r="EH299" s="33"/>
      <c r="EI299" s="33"/>
      <c r="EJ299" s="33"/>
      <c r="EK299" s="33"/>
      <c r="EL299" s="33"/>
      <c r="EM299" s="33"/>
      <c r="EN299" s="33"/>
      <c r="EO299" s="33"/>
      <c r="EP299" s="33"/>
      <c r="EQ299" s="33"/>
      <c r="ER299" s="33"/>
      <c r="ES299" s="33"/>
      <c r="ET299" s="33"/>
      <c r="EU299" s="33"/>
      <c r="EV299" s="33"/>
      <c r="EW299" s="33"/>
      <c r="EX299" s="33"/>
      <c r="EY299" s="33"/>
      <c r="EZ299" s="33"/>
      <c r="FA299" s="33"/>
      <c r="FB299" s="33"/>
      <c r="FC299" s="33"/>
      <c r="FD299" s="33"/>
      <c r="FE299" s="33"/>
      <c r="FF299" s="33"/>
      <c r="FG299" s="33"/>
      <c r="FH299" s="33"/>
      <c r="FI299" s="33"/>
      <c r="FJ299" s="33"/>
      <c r="FK299" s="33"/>
      <c r="FL299" s="33"/>
      <c r="FM299" s="33"/>
      <c r="FN299" s="33"/>
      <c r="FO299" s="33"/>
      <c r="FP299" s="33"/>
      <c r="FQ299" s="33"/>
      <c r="FR299" s="33"/>
      <c r="FS299" s="33"/>
      <c r="FT299" s="33"/>
      <c r="FU299" s="33"/>
      <c r="FV299" s="33"/>
      <c r="FW299" s="33"/>
      <c r="FX299" s="33"/>
      <c r="FY299" s="33"/>
      <c r="FZ299" s="33"/>
      <c r="GA299" s="33"/>
      <c r="GB299" s="33"/>
      <c r="GC299" s="33"/>
      <c r="GD299" s="33"/>
      <c r="GE299" s="33"/>
      <c r="GF299" s="33"/>
      <c r="GG299" s="33"/>
      <c r="GH299" s="33"/>
      <c r="GI299" s="33"/>
      <c r="GJ299" s="33"/>
      <c r="GK299" s="33"/>
      <c r="GL299" s="33"/>
      <c r="GM299" s="33"/>
      <c r="GN299" s="33"/>
      <c r="GO299" s="33"/>
      <c r="GP299" s="33"/>
      <c r="GQ299" s="33"/>
      <c r="GR299" s="33"/>
      <c r="GS299" s="33"/>
      <c r="GT299" s="33"/>
      <c r="GU299" s="33"/>
      <c r="GV299" s="33"/>
      <c r="GW299" s="33"/>
      <c r="GX299" s="33"/>
      <c r="GY299" s="33"/>
      <c r="GZ299" s="33"/>
      <c r="HA299" s="33"/>
      <c r="HB299" s="33"/>
      <c r="HC299" s="33"/>
      <c r="HD299" s="33"/>
      <c r="HE299" s="33"/>
      <c r="HF299" s="33"/>
      <c r="HG299" s="33"/>
      <c r="HH299" s="33"/>
      <c r="HI299" s="33"/>
      <c r="HJ299" s="33"/>
      <c r="HK299" s="33"/>
      <c r="HL299" s="33"/>
      <c r="HM299" s="33"/>
      <c r="HN299" s="33"/>
      <c r="HO299" s="33"/>
      <c r="HP299" s="33"/>
      <c r="HQ299" s="33"/>
      <c r="HR299" s="33"/>
      <c r="HS299" s="33"/>
      <c r="HT299" s="33"/>
      <c r="HU299" s="33"/>
      <c r="HV299" s="33"/>
      <c r="HW299" s="33"/>
      <c r="HX299" s="33"/>
      <c r="HY299" s="33"/>
      <c r="HZ299" s="33"/>
      <c r="IA299" s="33"/>
      <c r="IB299" s="33"/>
      <c r="IC299" s="33"/>
      <c r="ID299" s="33"/>
      <c r="IE299" s="33"/>
      <c r="IF299" s="33"/>
      <c r="IG299" s="33"/>
      <c r="IH299" s="33"/>
      <c r="II299" s="33"/>
      <c r="IJ299" s="33"/>
      <c r="IK299" s="33"/>
      <c r="IL299" s="33"/>
      <c r="IM299" s="33"/>
      <c r="IN299" s="33"/>
      <c r="IO299" s="33"/>
      <c r="IP299" s="33"/>
      <c r="IQ299" s="33"/>
      <c r="IR299" s="33"/>
      <c r="IS299" s="33"/>
      <c r="IT299" s="33"/>
      <c r="IU299" s="33"/>
      <c r="IV299" s="33"/>
    </row>
    <row r="300" spans="1:256" ht="38.25" x14ac:dyDescent="0.2">
      <c r="A300" s="22" t="s">
        <v>248</v>
      </c>
      <c r="B300" s="30" t="s">
        <v>51</v>
      </c>
      <c r="C300" s="30" t="s">
        <v>43</v>
      </c>
      <c r="D300" s="30" t="s">
        <v>246</v>
      </c>
      <c r="E300" s="30"/>
      <c r="F300" s="24">
        <f>SUM(F301+F304+F302+F303)</f>
        <v>41000</v>
      </c>
      <c r="G300" s="24">
        <f>SUM(G301+G304+G302+G303)</f>
        <v>4800</v>
      </c>
    </row>
    <row r="301" spans="1:256" ht="25.5" x14ac:dyDescent="0.2">
      <c r="A301" s="18" t="s">
        <v>39</v>
      </c>
      <c r="B301" s="35" t="s">
        <v>51</v>
      </c>
      <c r="C301" s="35" t="s">
        <v>43</v>
      </c>
      <c r="D301" s="35" t="s">
        <v>246</v>
      </c>
      <c r="E301" s="35" t="s">
        <v>32</v>
      </c>
      <c r="F301" s="20">
        <v>200</v>
      </c>
      <c r="G301" s="20">
        <v>200</v>
      </c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  <c r="IT301" s="21"/>
      <c r="IU301" s="21"/>
      <c r="IV301" s="21"/>
    </row>
    <row r="302" spans="1:256" ht="25.5" x14ac:dyDescent="0.2">
      <c r="A302" s="18" t="s">
        <v>124</v>
      </c>
      <c r="B302" s="35" t="s">
        <v>51</v>
      </c>
      <c r="C302" s="35" t="s">
        <v>43</v>
      </c>
      <c r="D302" s="35" t="s">
        <v>246</v>
      </c>
      <c r="E302" s="35" t="s">
        <v>126</v>
      </c>
      <c r="F302" s="20">
        <v>9200</v>
      </c>
      <c r="G302" s="20">
        <v>1900</v>
      </c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  <c r="IR302" s="21"/>
      <c r="IS302" s="21"/>
      <c r="IT302" s="21"/>
      <c r="IU302" s="21"/>
      <c r="IV302" s="21"/>
    </row>
    <row r="303" spans="1:256" ht="25.5" x14ac:dyDescent="0.2">
      <c r="A303" s="18" t="s">
        <v>124</v>
      </c>
      <c r="B303" s="35" t="s">
        <v>51</v>
      </c>
      <c r="C303" s="35" t="s">
        <v>43</v>
      </c>
      <c r="D303" s="35" t="s">
        <v>249</v>
      </c>
      <c r="E303" s="35" t="s">
        <v>126</v>
      </c>
      <c r="F303" s="20">
        <v>30800</v>
      </c>
      <c r="G303" s="20">
        <v>1900</v>
      </c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  <c r="ID303" s="21"/>
      <c r="IE303" s="21"/>
      <c r="IF303" s="21"/>
      <c r="IG303" s="21"/>
      <c r="IH303" s="21"/>
      <c r="II303" s="21"/>
      <c r="IJ303" s="21"/>
      <c r="IK303" s="21"/>
      <c r="IL303" s="21"/>
      <c r="IM303" s="21"/>
      <c r="IN303" s="21"/>
      <c r="IO303" s="21"/>
      <c r="IP303" s="21"/>
      <c r="IQ303" s="21"/>
      <c r="IR303" s="21"/>
      <c r="IS303" s="21"/>
      <c r="IT303" s="21"/>
      <c r="IU303" s="21"/>
      <c r="IV303" s="21"/>
    </row>
    <row r="304" spans="1:256" ht="25.5" x14ac:dyDescent="0.2">
      <c r="A304" s="18" t="s">
        <v>92</v>
      </c>
      <c r="B304" s="35" t="s">
        <v>51</v>
      </c>
      <c r="C304" s="35" t="s">
        <v>43</v>
      </c>
      <c r="D304" s="35" t="s">
        <v>246</v>
      </c>
      <c r="E304" s="35" t="s">
        <v>93</v>
      </c>
      <c r="F304" s="20">
        <v>800</v>
      </c>
      <c r="G304" s="20">
        <v>800</v>
      </c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21"/>
      <c r="IM304" s="21"/>
      <c r="IN304" s="21"/>
      <c r="IO304" s="21"/>
      <c r="IP304" s="21"/>
      <c r="IQ304" s="21"/>
      <c r="IR304" s="21"/>
      <c r="IS304" s="21"/>
      <c r="IT304" s="21"/>
      <c r="IU304" s="21"/>
      <c r="IV304" s="21"/>
    </row>
    <row r="305" spans="1:256" ht="15.75" x14ac:dyDescent="0.25">
      <c r="A305" s="9" t="s">
        <v>250</v>
      </c>
      <c r="B305" s="41" t="s">
        <v>106</v>
      </c>
      <c r="C305" s="41"/>
      <c r="D305" s="41"/>
      <c r="E305" s="41"/>
      <c r="F305" s="42">
        <f>SUM(F306)</f>
        <v>2178.6</v>
      </c>
      <c r="G305" s="42">
        <f>SUM(G306)</f>
        <v>1958.5</v>
      </c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3"/>
      <c r="CO305" s="43"/>
      <c r="CP305" s="43"/>
      <c r="CQ305" s="43"/>
      <c r="CR305" s="43"/>
      <c r="CS305" s="43"/>
      <c r="CT305" s="43"/>
      <c r="CU305" s="43"/>
      <c r="CV305" s="43"/>
      <c r="CW305" s="43"/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  <c r="DO305" s="43"/>
      <c r="DP305" s="43"/>
      <c r="DQ305" s="43"/>
      <c r="DR305" s="43"/>
      <c r="DS305" s="43"/>
      <c r="DT305" s="43"/>
      <c r="DU305" s="43"/>
      <c r="DV305" s="43"/>
      <c r="DW305" s="43"/>
      <c r="DX305" s="43"/>
      <c r="DY305" s="43"/>
      <c r="DZ305" s="43"/>
      <c r="EA305" s="43"/>
      <c r="EB305" s="43"/>
      <c r="EC305" s="43"/>
      <c r="ED305" s="43"/>
      <c r="EE305" s="43"/>
      <c r="EF305" s="43"/>
      <c r="EG305" s="43"/>
      <c r="EH305" s="43"/>
      <c r="EI305" s="43"/>
      <c r="EJ305" s="43"/>
      <c r="EK305" s="43"/>
      <c r="EL305" s="43"/>
      <c r="EM305" s="43"/>
      <c r="EN305" s="43"/>
      <c r="EO305" s="43"/>
      <c r="EP305" s="43"/>
      <c r="EQ305" s="43"/>
      <c r="ER305" s="43"/>
      <c r="ES305" s="43"/>
      <c r="ET305" s="43"/>
      <c r="EU305" s="43"/>
      <c r="EV305" s="43"/>
      <c r="EW305" s="43"/>
      <c r="EX305" s="43"/>
      <c r="EY305" s="43"/>
      <c r="EZ305" s="43"/>
      <c r="FA305" s="43"/>
      <c r="FB305" s="43"/>
      <c r="FC305" s="43"/>
      <c r="FD305" s="43"/>
      <c r="FE305" s="43"/>
      <c r="FF305" s="43"/>
      <c r="FG305" s="43"/>
      <c r="FH305" s="43"/>
      <c r="FI305" s="43"/>
      <c r="FJ305" s="43"/>
      <c r="FK305" s="43"/>
      <c r="FL305" s="43"/>
      <c r="FM305" s="43"/>
      <c r="FN305" s="43"/>
      <c r="FO305" s="43"/>
      <c r="FP305" s="43"/>
      <c r="FQ305" s="43"/>
      <c r="FR305" s="43"/>
      <c r="FS305" s="43"/>
      <c r="FT305" s="43"/>
      <c r="FU305" s="43"/>
      <c r="FV305" s="43"/>
      <c r="FW305" s="43"/>
      <c r="FX305" s="43"/>
      <c r="FY305" s="43"/>
      <c r="FZ305" s="43"/>
      <c r="GA305" s="43"/>
      <c r="GB305" s="43"/>
      <c r="GC305" s="43"/>
      <c r="GD305" s="43"/>
      <c r="GE305" s="43"/>
      <c r="GF305" s="43"/>
      <c r="GG305" s="43"/>
      <c r="GH305" s="43"/>
      <c r="GI305" s="43"/>
      <c r="GJ305" s="43"/>
      <c r="GK305" s="43"/>
      <c r="GL305" s="43"/>
      <c r="GM305" s="43"/>
      <c r="GN305" s="43"/>
      <c r="GO305" s="43"/>
      <c r="GP305" s="43"/>
      <c r="GQ305" s="43"/>
      <c r="GR305" s="43"/>
      <c r="GS305" s="43"/>
      <c r="GT305" s="43"/>
      <c r="GU305" s="43"/>
      <c r="GV305" s="43"/>
      <c r="GW305" s="43"/>
      <c r="GX305" s="43"/>
      <c r="GY305" s="43"/>
      <c r="GZ305" s="43"/>
      <c r="HA305" s="43"/>
      <c r="HB305" s="43"/>
      <c r="HC305" s="43"/>
      <c r="HD305" s="43"/>
      <c r="HE305" s="43"/>
      <c r="HF305" s="43"/>
      <c r="HG305" s="43"/>
      <c r="HH305" s="43"/>
      <c r="HI305" s="43"/>
      <c r="HJ305" s="43"/>
      <c r="HK305" s="43"/>
      <c r="HL305" s="43"/>
      <c r="HM305" s="43"/>
      <c r="HN305" s="43"/>
      <c r="HO305" s="43"/>
      <c r="HP305" s="43"/>
      <c r="HQ305" s="43"/>
      <c r="HR305" s="43"/>
      <c r="HS305" s="43"/>
      <c r="HT305" s="43"/>
      <c r="HU305" s="43"/>
      <c r="HV305" s="43"/>
      <c r="HW305" s="43"/>
      <c r="HX305" s="43"/>
      <c r="HY305" s="43"/>
      <c r="HZ305" s="43"/>
      <c r="IA305" s="43"/>
      <c r="IB305" s="43"/>
      <c r="IC305" s="43"/>
      <c r="ID305" s="43"/>
      <c r="IE305" s="43"/>
      <c r="IF305" s="43"/>
      <c r="IG305" s="43"/>
      <c r="IH305" s="43"/>
      <c r="II305" s="43"/>
      <c r="IJ305" s="43"/>
      <c r="IK305" s="43"/>
      <c r="IL305" s="43"/>
      <c r="IM305" s="43"/>
      <c r="IN305" s="43"/>
      <c r="IO305" s="43"/>
      <c r="IP305" s="43"/>
      <c r="IQ305" s="43"/>
      <c r="IR305" s="43"/>
      <c r="IS305" s="43"/>
      <c r="IT305" s="43"/>
      <c r="IU305" s="43"/>
      <c r="IV305" s="43"/>
    </row>
    <row r="306" spans="1:256" ht="15" x14ac:dyDescent="0.25">
      <c r="A306" s="47" t="s">
        <v>251</v>
      </c>
      <c r="B306" s="48" t="s">
        <v>106</v>
      </c>
      <c r="C306" s="48" t="s">
        <v>21</v>
      </c>
      <c r="D306" s="48"/>
      <c r="E306" s="48"/>
      <c r="F306" s="49">
        <f>SUM(F307+F309)</f>
        <v>2178.6</v>
      </c>
      <c r="G306" s="49">
        <f>SUM(G307+G309)</f>
        <v>1958.5</v>
      </c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89"/>
      <c r="CH306" s="89"/>
      <c r="CI306" s="89"/>
      <c r="CJ306" s="89"/>
      <c r="CK306" s="89"/>
      <c r="CL306" s="89"/>
      <c r="CM306" s="89"/>
      <c r="CN306" s="89"/>
      <c r="CO306" s="89"/>
      <c r="CP306" s="89"/>
      <c r="CQ306" s="89"/>
      <c r="CR306" s="89"/>
      <c r="CS306" s="89"/>
      <c r="CT306" s="89"/>
      <c r="CU306" s="89"/>
      <c r="CV306" s="89"/>
      <c r="CW306" s="89"/>
      <c r="CX306" s="89"/>
      <c r="CY306" s="89"/>
      <c r="CZ306" s="89"/>
      <c r="DA306" s="89"/>
      <c r="DB306" s="89"/>
      <c r="DC306" s="89"/>
      <c r="DD306" s="89"/>
      <c r="DE306" s="89"/>
      <c r="DF306" s="89"/>
      <c r="DG306" s="89"/>
      <c r="DH306" s="89"/>
      <c r="DI306" s="89"/>
      <c r="DJ306" s="89"/>
      <c r="DK306" s="89"/>
      <c r="DL306" s="89"/>
      <c r="DM306" s="89"/>
      <c r="DN306" s="89"/>
      <c r="DO306" s="89"/>
      <c r="DP306" s="89"/>
      <c r="DQ306" s="89"/>
      <c r="DR306" s="89"/>
      <c r="DS306" s="89"/>
      <c r="DT306" s="89"/>
      <c r="DU306" s="89"/>
      <c r="DV306" s="89"/>
      <c r="DW306" s="89"/>
      <c r="DX306" s="89"/>
      <c r="DY306" s="89"/>
      <c r="DZ306" s="89"/>
      <c r="EA306" s="89"/>
      <c r="EB306" s="89"/>
      <c r="EC306" s="89"/>
      <c r="ED306" s="89"/>
      <c r="EE306" s="89"/>
      <c r="EF306" s="89"/>
      <c r="EG306" s="89"/>
      <c r="EH306" s="89"/>
      <c r="EI306" s="89"/>
      <c r="EJ306" s="89"/>
      <c r="EK306" s="89"/>
      <c r="EL306" s="89"/>
      <c r="EM306" s="89"/>
      <c r="EN306" s="89"/>
      <c r="EO306" s="89"/>
      <c r="EP306" s="89"/>
      <c r="EQ306" s="89"/>
      <c r="ER306" s="89"/>
      <c r="ES306" s="89"/>
      <c r="ET306" s="89"/>
      <c r="EU306" s="89"/>
      <c r="EV306" s="89"/>
      <c r="EW306" s="89"/>
      <c r="EX306" s="89"/>
      <c r="EY306" s="89"/>
      <c r="EZ306" s="89"/>
      <c r="FA306" s="89"/>
      <c r="FB306" s="89"/>
      <c r="FC306" s="89"/>
      <c r="FD306" s="89"/>
      <c r="FE306" s="89"/>
      <c r="FF306" s="89"/>
      <c r="FG306" s="89"/>
      <c r="FH306" s="89"/>
      <c r="FI306" s="89"/>
      <c r="FJ306" s="89"/>
      <c r="FK306" s="89"/>
      <c r="FL306" s="89"/>
      <c r="FM306" s="89"/>
      <c r="FN306" s="89"/>
      <c r="FO306" s="89"/>
      <c r="FP306" s="89"/>
      <c r="FQ306" s="89"/>
      <c r="FR306" s="89"/>
      <c r="FS306" s="89"/>
      <c r="FT306" s="89"/>
      <c r="FU306" s="89"/>
      <c r="FV306" s="89"/>
      <c r="FW306" s="89"/>
      <c r="FX306" s="89"/>
      <c r="FY306" s="89"/>
      <c r="FZ306" s="89"/>
      <c r="GA306" s="89"/>
      <c r="GB306" s="89"/>
      <c r="GC306" s="89"/>
      <c r="GD306" s="89"/>
      <c r="GE306" s="89"/>
      <c r="GF306" s="89"/>
      <c r="GG306" s="89"/>
      <c r="GH306" s="89"/>
      <c r="GI306" s="89"/>
      <c r="GJ306" s="89"/>
      <c r="GK306" s="89"/>
      <c r="GL306" s="89"/>
      <c r="GM306" s="89"/>
      <c r="GN306" s="89"/>
      <c r="GO306" s="89"/>
      <c r="GP306" s="89"/>
      <c r="GQ306" s="89"/>
      <c r="GR306" s="89"/>
      <c r="GS306" s="89"/>
      <c r="GT306" s="89"/>
      <c r="GU306" s="89"/>
      <c r="GV306" s="89"/>
      <c r="GW306" s="89"/>
      <c r="GX306" s="89"/>
      <c r="GY306" s="89"/>
      <c r="GZ306" s="89"/>
      <c r="HA306" s="89"/>
      <c r="HB306" s="89"/>
      <c r="HC306" s="89"/>
      <c r="HD306" s="89"/>
      <c r="HE306" s="89"/>
      <c r="HF306" s="89"/>
      <c r="HG306" s="89"/>
      <c r="HH306" s="89"/>
      <c r="HI306" s="89"/>
      <c r="HJ306" s="89"/>
      <c r="HK306" s="89"/>
      <c r="HL306" s="89"/>
      <c r="HM306" s="89"/>
      <c r="HN306" s="89"/>
      <c r="HO306" s="89"/>
      <c r="HP306" s="89"/>
      <c r="HQ306" s="89"/>
      <c r="HR306" s="89"/>
      <c r="HS306" s="89"/>
      <c r="HT306" s="89"/>
      <c r="HU306" s="89"/>
      <c r="HV306" s="89"/>
      <c r="HW306" s="89"/>
      <c r="HX306" s="89"/>
      <c r="HY306" s="89"/>
      <c r="HZ306" s="89"/>
      <c r="IA306" s="89"/>
      <c r="IB306" s="89"/>
      <c r="IC306" s="89"/>
      <c r="ID306" s="89"/>
      <c r="IE306" s="89"/>
      <c r="IF306" s="89"/>
      <c r="IG306" s="89"/>
      <c r="IH306" s="89"/>
      <c r="II306" s="89"/>
      <c r="IJ306" s="89"/>
      <c r="IK306" s="89"/>
      <c r="IL306" s="89"/>
      <c r="IM306" s="89"/>
      <c r="IN306" s="89"/>
      <c r="IO306" s="89"/>
      <c r="IP306" s="89"/>
      <c r="IQ306" s="89"/>
      <c r="IR306" s="89"/>
      <c r="IS306" s="89"/>
      <c r="IT306" s="89"/>
      <c r="IU306" s="89"/>
      <c r="IV306" s="89"/>
    </row>
    <row r="307" spans="1:256" x14ac:dyDescent="0.2">
      <c r="A307" s="18" t="s">
        <v>251</v>
      </c>
      <c r="B307" s="35" t="s">
        <v>106</v>
      </c>
      <c r="C307" s="35" t="s">
        <v>21</v>
      </c>
      <c r="D307" s="35" t="s">
        <v>252</v>
      </c>
      <c r="E307" s="35"/>
      <c r="F307" s="20">
        <f>SUM(F308)</f>
        <v>2000</v>
      </c>
      <c r="G307" s="20">
        <f>SUM(G308)</f>
        <v>1600</v>
      </c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  <c r="IL307" s="21"/>
      <c r="IM307" s="21"/>
      <c r="IN307" s="21"/>
      <c r="IO307" s="21"/>
      <c r="IP307" s="21"/>
      <c r="IQ307" s="21"/>
      <c r="IR307" s="21"/>
      <c r="IS307" s="21"/>
      <c r="IT307" s="21"/>
      <c r="IU307" s="21"/>
      <c r="IV307" s="21"/>
    </row>
    <row r="308" spans="1:256" ht="25.5" x14ac:dyDescent="0.2">
      <c r="A308" s="22" t="s">
        <v>92</v>
      </c>
      <c r="B308" s="30" t="s">
        <v>106</v>
      </c>
      <c r="C308" s="30" t="s">
        <v>21</v>
      </c>
      <c r="D308" s="30" t="s">
        <v>252</v>
      </c>
      <c r="E308" s="30" t="s">
        <v>93</v>
      </c>
      <c r="F308" s="24">
        <v>2000</v>
      </c>
      <c r="G308" s="24">
        <v>1600</v>
      </c>
    </row>
    <row r="309" spans="1:256" x14ac:dyDescent="0.2">
      <c r="A309" s="18" t="s">
        <v>253</v>
      </c>
      <c r="B309" s="35" t="s">
        <v>254</v>
      </c>
      <c r="C309" s="35" t="s">
        <v>21</v>
      </c>
      <c r="D309" s="35" t="s">
        <v>255</v>
      </c>
      <c r="E309" s="35"/>
      <c r="F309" s="20">
        <f>SUM(F310)</f>
        <v>178.6</v>
      </c>
      <c r="G309" s="20">
        <f>SUM(G310)</f>
        <v>358.5</v>
      </c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  <c r="ID309" s="21"/>
      <c r="IE309" s="21"/>
      <c r="IF309" s="21"/>
      <c r="IG309" s="21"/>
      <c r="IH309" s="21"/>
      <c r="II309" s="21"/>
      <c r="IJ309" s="21"/>
      <c r="IK309" s="21"/>
      <c r="IL309" s="21"/>
      <c r="IM309" s="21"/>
      <c r="IN309" s="21"/>
      <c r="IO309" s="21"/>
      <c r="IP309" s="21"/>
      <c r="IQ309" s="21"/>
      <c r="IR309" s="21"/>
      <c r="IS309" s="21"/>
      <c r="IT309" s="21"/>
      <c r="IU309" s="21"/>
      <c r="IV309" s="21"/>
    </row>
    <row r="310" spans="1:256" ht="25.5" x14ac:dyDescent="0.2">
      <c r="A310" s="22" t="s">
        <v>92</v>
      </c>
      <c r="B310" s="30" t="s">
        <v>106</v>
      </c>
      <c r="C310" s="30" t="s">
        <v>21</v>
      </c>
      <c r="D310" s="30" t="s">
        <v>255</v>
      </c>
      <c r="E310" s="30" t="s">
        <v>93</v>
      </c>
      <c r="F310" s="24">
        <v>178.6</v>
      </c>
      <c r="G310" s="24">
        <v>358.5</v>
      </c>
    </row>
    <row r="311" spans="1:256" ht="31.5" x14ac:dyDescent="0.25">
      <c r="A311" s="9" t="s">
        <v>256</v>
      </c>
      <c r="B311" s="41" t="s">
        <v>55</v>
      </c>
      <c r="C311" s="41"/>
      <c r="D311" s="41"/>
      <c r="E311" s="41"/>
      <c r="F311" s="42">
        <f>SUM(F312)</f>
        <v>3000</v>
      </c>
      <c r="G311" s="42">
        <f>SUM(G312)</f>
        <v>5000</v>
      </c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  <c r="BC311" s="90"/>
      <c r="BD311" s="90"/>
      <c r="BE311" s="90"/>
      <c r="BF311" s="90"/>
      <c r="BG311" s="90"/>
      <c r="BH311" s="90"/>
      <c r="BI311" s="90"/>
      <c r="BJ311" s="90"/>
      <c r="BK311" s="90"/>
      <c r="BL311" s="90"/>
      <c r="BM311" s="90"/>
      <c r="BN311" s="90"/>
      <c r="BO311" s="90"/>
      <c r="BP311" s="90"/>
      <c r="BQ311" s="90"/>
      <c r="BR311" s="90"/>
      <c r="BS311" s="90"/>
      <c r="BT311" s="90"/>
      <c r="BU311" s="90"/>
      <c r="BV311" s="90"/>
      <c r="BW311" s="90"/>
      <c r="BX311" s="90"/>
      <c r="BY311" s="90"/>
      <c r="BZ311" s="90"/>
      <c r="CA311" s="90"/>
      <c r="CB311" s="90"/>
      <c r="CC311" s="90"/>
      <c r="CD311" s="90"/>
      <c r="CE311" s="90"/>
      <c r="CF311" s="90"/>
      <c r="CG311" s="90"/>
      <c r="CH311" s="90"/>
      <c r="CI311" s="90"/>
      <c r="CJ311" s="90"/>
      <c r="CK311" s="90"/>
      <c r="CL311" s="90"/>
      <c r="CM311" s="90"/>
      <c r="CN311" s="90"/>
      <c r="CO311" s="90"/>
      <c r="CP311" s="90"/>
      <c r="CQ311" s="90"/>
      <c r="CR311" s="90"/>
      <c r="CS311" s="90"/>
      <c r="CT311" s="90"/>
      <c r="CU311" s="90"/>
      <c r="CV311" s="90"/>
      <c r="CW311" s="90"/>
      <c r="CX311" s="90"/>
      <c r="CY311" s="90"/>
      <c r="CZ311" s="90"/>
      <c r="DA311" s="90"/>
      <c r="DB311" s="90"/>
      <c r="DC311" s="90"/>
      <c r="DD311" s="90"/>
      <c r="DE311" s="90"/>
      <c r="DF311" s="90"/>
      <c r="DG311" s="90"/>
      <c r="DH311" s="90"/>
      <c r="DI311" s="90"/>
      <c r="DJ311" s="90"/>
      <c r="DK311" s="90"/>
      <c r="DL311" s="90"/>
      <c r="DM311" s="90"/>
      <c r="DN311" s="90"/>
      <c r="DO311" s="90"/>
      <c r="DP311" s="90"/>
      <c r="DQ311" s="90"/>
      <c r="DR311" s="90"/>
      <c r="DS311" s="90"/>
      <c r="DT311" s="90"/>
      <c r="DU311" s="90"/>
      <c r="DV311" s="90"/>
      <c r="DW311" s="90"/>
      <c r="DX311" s="90"/>
      <c r="DY311" s="90"/>
      <c r="DZ311" s="90"/>
      <c r="EA311" s="90"/>
      <c r="EB311" s="90"/>
      <c r="EC311" s="90"/>
      <c r="ED311" s="90"/>
      <c r="EE311" s="90"/>
      <c r="EF311" s="90"/>
      <c r="EG311" s="90"/>
      <c r="EH311" s="90"/>
      <c r="EI311" s="90"/>
      <c r="EJ311" s="90"/>
      <c r="EK311" s="90"/>
      <c r="EL311" s="90"/>
      <c r="EM311" s="90"/>
      <c r="EN311" s="90"/>
      <c r="EO311" s="90"/>
      <c r="EP311" s="90"/>
      <c r="EQ311" s="90"/>
      <c r="ER311" s="90"/>
      <c r="ES311" s="90"/>
      <c r="ET311" s="90"/>
      <c r="EU311" s="90"/>
      <c r="EV311" s="90"/>
      <c r="EW311" s="90"/>
      <c r="EX311" s="90"/>
      <c r="EY311" s="90"/>
      <c r="EZ311" s="90"/>
      <c r="FA311" s="90"/>
      <c r="FB311" s="90"/>
      <c r="FC311" s="90"/>
      <c r="FD311" s="90"/>
      <c r="FE311" s="90"/>
      <c r="FF311" s="90"/>
      <c r="FG311" s="90"/>
      <c r="FH311" s="90"/>
      <c r="FI311" s="90"/>
      <c r="FJ311" s="90"/>
      <c r="FK311" s="90"/>
      <c r="FL311" s="90"/>
      <c r="FM311" s="90"/>
      <c r="FN311" s="90"/>
      <c r="FO311" s="90"/>
      <c r="FP311" s="90"/>
      <c r="FQ311" s="90"/>
      <c r="FR311" s="90"/>
      <c r="FS311" s="90"/>
      <c r="FT311" s="90"/>
      <c r="FU311" s="90"/>
      <c r="FV311" s="90"/>
      <c r="FW311" s="90"/>
      <c r="FX311" s="90"/>
      <c r="FY311" s="90"/>
      <c r="FZ311" s="90"/>
      <c r="GA311" s="90"/>
      <c r="GB311" s="90"/>
      <c r="GC311" s="90"/>
      <c r="GD311" s="90"/>
      <c r="GE311" s="90"/>
      <c r="GF311" s="90"/>
      <c r="GG311" s="90"/>
      <c r="GH311" s="90"/>
      <c r="GI311" s="90"/>
      <c r="GJ311" s="90"/>
      <c r="GK311" s="90"/>
      <c r="GL311" s="90"/>
      <c r="GM311" s="90"/>
      <c r="GN311" s="90"/>
      <c r="GO311" s="90"/>
      <c r="GP311" s="90"/>
      <c r="GQ311" s="90"/>
      <c r="GR311" s="90"/>
      <c r="GS311" s="90"/>
      <c r="GT311" s="90"/>
      <c r="GU311" s="90"/>
      <c r="GV311" s="90"/>
      <c r="GW311" s="90"/>
      <c r="GX311" s="90"/>
      <c r="GY311" s="90"/>
      <c r="GZ311" s="90"/>
      <c r="HA311" s="90"/>
      <c r="HB311" s="90"/>
      <c r="HC311" s="90"/>
      <c r="HD311" s="90"/>
      <c r="HE311" s="90"/>
      <c r="HF311" s="90"/>
      <c r="HG311" s="90"/>
      <c r="HH311" s="90"/>
      <c r="HI311" s="90"/>
      <c r="HJ311" s="90"/>
      <c r="HK311" s="90"/>
      <c r="HL311" s="90"/>
      <c r="HM311" s="90"/>
      <c r="HN311" s="90"/>
      <c r="HO311" s="90"/>
      <c r="HP311" s="90"/>
      <c r="HQ311" s="90"/>
      <c r="HR311" s="90"/>
      <c r="HS311" s="90"/>
      <c r="HT311" s="90"/>
      <c r="HU311" s="90"/>
      <c r="HV311" s="90"/>
      <c r="HW311" s="90"/>
      <c r="HX311" s="90"/>
      <c r="HY311" s="90"/>
      <c r="HZ311" s="90"/>
      <c r="IA311" s="90"/>
      <c r="IB311" s="90"/>
      <c r="IC311" s="90"/>
      <c r="ID311" s="90"/>
      <c r="IE311" s="90"/>
      <c r="IF311" s="90"/>
      <c r="IG311" s="90"/>
      <c r="IH311" s="90"/>
      <c r="II311" s="90"/>
      <c r="IJ311" s="90"/>
      <c r="IK311" s="90"/>
      <c r="IL311" s="90"/>
      <c r="IM311" s="90"/>
      <c r="IN311" s="90"/>
      <c r="IO311" s="90"/>
      <c r="IP311" s="90"/>
      <c r="IQ311" s="90"/>
      <c r="IR311" s="90"/>
      <c r="IS311" s="90"/>
      <c r="IT311" s="90"/>
      <c r="IU311" s="90"/>
      <c r="IV311" s="90"/>
    </row>
    <row r="312" spans="1:256" ht="30" x14ac:dyDescent="0.25">
      <c r="A312" s="47" t="s">
        <v>257</v>
      </c>
      <c r="B312" s="48" t="s">
        <v>55</v>
      </c>
      <c r="C312" s="48" t="s">
        <v>19</v>
      </c>
      <c r="D312" s="48"/>
      <c r="E312" s="48"/>
      <c r="F312" s="49">
        <f>SUM(F315+F313)</f>
        <v>3000</v>
      </c>
      <c r="G312" s="49">
        <f>SUM(G315+G313)</f>
        <v>5000</v>
      </c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9"/>
      <c r="CI312" s="89"/>
      <c r="CJ312" s="89"/>
      <c r="CK312" s="89"/>
      <c r="CL312" s="89"/>
      <c r="CM312" s="89"/>
      <c r="CN312" s="89"/>
      <c r="CO312" s="89"/>
      <c r="CP312" s="89"/>
      <c r="CQ312" s="89"/>
      <c r="CR312" s="89"/>
      <c r="CS312" s="89"/>
      <c r="CT312" s="89"/>
      <c r="CU312" s="89"/>
      <c r="CV312" s="89"/>
      <c r="CW312" s="89"/>
      <c r="CX312" s="89"/>
      <c r="CY312" s="89"/>
      <c r="CZ312" s="89"/>
      <c r="DA312" s="89"/>
      <c r="DB312" s="89"/>
      <c r="DC312" s="89"/>
      <c r="DD312" s="89"/>
      <c r="DE312" s="89"/>
      <c r="DF312" s="89"/>
      <c r="DG312" s="89"/>
      <c r="DH312" s="89"/>
      <c r="DI312" s="89"/>
      <c r="DJ312" s="89"/>
      <c r="DK312" s="89"/>
      <c r="DL312" s="89"/>
      <c r="DM312" s="89"/>
      <c r="DN312" s="89"/>
      <c r="DO312" s="89"/>
      <c r="DP312" s="89"/>
      <c r="DQ312" s="89"/>
      <c r="DR312" s="89"/>
      <c r="DS312" s="89"/>
      <c r="DT312" s="89"/>
      <c r="DU312" s="89"/>
      <c r="DV312" s="89"/>
      <c r="DW312" s="89"/>
      <c r="DX312" s="89"/>
      <c r="DY312" s="89"/>
      <c r="DZ312" s="89"/>
      <c r="EA312" s="89"/>
      <c r="EB312" s="89"/>
      <c r="EC312" s="89"/>
      <c r="ED312" s="89"/>
      <c r="EE312" s="89"/>
      <c r="EF312" s="89"/>
      <c r="EG312" s="89"/>
      <c r="EH312" s="89"/>
      <c r="EI312" s="89"/>
      <c r="EJ312" s="89"/>
      <c r="EK312" s="89"/>
      <c r="EL312" s="89"/>
      <c r="EM312" s="89"/>
      <c r="EN312" s="89"/>
      <c r="EO312" s="89"/>
      <c r="EP312" s="89"/>
      <c r="EQ312" s="89"/>
      <c r="ER312" s="89"/>
      <c r="ES312" s="89"/>
      <c r="ET312" s="89"/>
      <c r="EU312" s="89"/>
      <c r="EV312" s="89"/>
      <c r="EW312" s="89"/>
      <c r="EX312" s="89"/>
      <c r="EY312" s="89"/>
      <c r="EZ312" s="89"/>
      <c r="FA312" s="89"/>
      <c r="FB312" s="89"/>
      <c r="FC312" s="89"/>
      <c r="FD312" s="89"/>
      <c r="FE312" s="89"/>
      <c r="FF312" s="89"/>
      <c r="FG312" s="89"/>
      <c r="FH312" s="89"/>
      <c r="FI312" s="89"/>
      <c r="FJ312" s="89"/>
      <c r="FK312" s="89"/>
      <c r="FL312" s="89"/>
      <c r="FM312" s="89"/>
      <c r="FN312" s="89"/>
      <c r="FO312" s="89"/>
      <c r="FP312" s="89"/>
      <c r="FQ312" s="89"/>
      <c r="FR312" s="89"/>
      <c r="FS312" s="89"/>
      <c r="FT312" s="89"/>
      <c r="FU312" s="89"/>
      <c r="FV312" s="89"/>
      <c r="FW312" s="89"/>
      <c r="FX312" s="89"/>
      <c r="FY312" s="89"/>
      <c r="FZ312" s="89"/>
      <c r="GA312" s="89"/>
      <c r="GB312" s="89"/>
      <c r="GC312" s="89"/>
      <c r="GD312" s="89"/>
      <c r="GE312" s="89"/>
      <c r="GF312" s="89"/>
      <c r="GG312" s="89"/>
      <c r="GH312" s="89"/>
      <c r="GI312" s="89"/>
      <c r="GJ312" s="89"/>
      <c r="GK312" s="89"/>
      <c r="GL312" s="89"/>
      <c r="GM312" s="89"/>
      <c r="GN312" s="89"/>
      <c r="GO312" s="89"/>
      <c r="GP312" s="89"/>
      <c r="GQ312" s="89"/>
      <c r="GR312" s="89"/>
      <c r="GS312" s="89"/>
      <c r="GT312" s="89"/>
      <c r="GU312" s="89"/>
      <c r="GV312" s="89"/>
      <c r="GW312" s="89"/>
      <c r="GX312" s="89"/>
      <c r="GY312" s="89"/>
      <c r="GZ312" s="89"/>
      <c r="HA312" s="89"/>
      <c r="HB312" s="89"/>
      <c r="HC312" s="89"/>
      <c r="HD312" s="89"/>
      <c r="HE312" s="89"/>
      <c r="HF312" s="89"/>
      <c r="HG312" s="89"/>
      <c r="HH312" s="89"/>
      <c r="HI312" s="89"/>
      <c r="HJ312" s="89"/>
      <c r="HK312" s="89"/>
      <c r="HL312" s="89"/>
      <c r="HM312" s="89"/>
      <c r="HN312" s="89"/>
      <c r="HO312" s="89"/>
      <c r="HP312" s="89"/>
      <c r="HQ312" s="89"/>
      <c r="HR312" s="89"/>
      <c r="HS312" s="89"/>
      <c r="HT312" s="89"/>
      <c r="HU312" s="89"/>
      <c r="HV312" s="89"/>
      <c r="HW312" s="89"/>
      <c r="HX312" s="89"/>
      <c r="HY312" s="89"/>
      <c r="HZ312" s="89"/>
      <c r="IA312" s="89"/>
      <c r="IB312" s="89"/>
      <c r="IC312" s="89"/>
      <c r="ID312" s="89"/>
      <c r="IE312" s="89"/>
      <c r="IF312" s="89"/>
      <c r="IG312" s="89"/>
      <c r="IH312" s="89"/>
      <c r="II312" s="89"/>
      <c r="IJ312" s="89"/>
      <c r="IK312" s="89"/>
      <c r="IL312" s="89"/>
      <c r="IM312" s="89"/>
      <c r="IN312" s="89"/>
      <c r="IO312" s="89"/>
      <c r="IP312" s="89"/>
      <c r="IQ312" s="89"/>
      <c r="IR312" s="89"/>
      <c r="IS312" s="89"/>
      <c r="IT312" s="89"/>
      <c r="IU312" s="89"/>
      <c r="IV312" s="89"/>
    </row>
    <row r="313" spans="1:256" ht="25.5" x14ac:dyDescent="0.2">
      <c r="A313" s="18" t="s">
        <v>258</v>
      </c>
      <c r="B313" s="35" t="s">
        <v>55</v>
      </c>
      <c r="C313" s="35" t="s">
        <v>19</v>
      </c>
      <c r="D313" s="35" t="s">
        <v>259</v>
      </c>
      <c r="E313" s="35"/>
      <c r="F313" s="20">
        <f>SUM(F314)</f>
        <v>1500</v>
      </c>
      <c r="G313" s="20">
        <f>SUM(G314)</f>
        <v>2000</v>
      </c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1"/>
      <c r="IT313" s="21"/>
      <c r="IU313" s="21"/>
      <c r="IV313" s="21"/>
    </row>
    <row r="314" spans="1:256" x14ac:dyDescent="0.2">
      <c r="A314" s="22" t="s">
        <v>260</v>
      </c>
      <c r="B314" s="30" t="s">
        <v>55</v>
      </c>
      <c r="C314" s="30" t="s">
        <v>19</v>
      </c>
      <c r="D314" s="30" t="s">
        <v>259</v>
      </c>
      <c r="E314" s="30" t="s">
        <v>261</v>
      </c>
      <c r="F314" s="24">
        <v>1500</v>
      </c>
      <c r="G314" s="24">
        <v>2000</v>
      </c>
    </row>
    <row r="315" spans="1:256" ht="25.5" x14ac:dyDescent="0.2">
      <c r="A315" s="18" t="s">
        <v>258</v>
      </c>
      <c r="B315" s="35" t="s">
        <v>55</v>
      </c>
      <c r="C315" s="35" t="s">
        <v>19</v>
      </c>
      <c r="D315" s="35" t="s">
        <v>262</v>
      </c>
      <c r="E315" s="35"/>
      <c r="F315" s="20">
        <f>SUM(F316)</f>
        <v>1500</v>
      </c>
      <c r="G315" s="20">
        <f>SUM(G316)</f>
        <v>3000</v>
      </c>
    </row>
    <row r="316" spans="1:256" x14ac:dyDescent="0.2">
      <c r="A316" s="22" t="s">
        <v>260</v>
      </c>
      <c r="B316" s="30" t="s">
        <v>55</v>
      </c>
      <c r="C316" s="30" t="s">
        <v>19</v>
      </c>
      <c r="D316" s="30" t="s">
        <v>262</v>
      </c>
      <c r="E316" s="30" t="s">
        <v>261</v>
      </c>
      <c r="F316" s="24">
        <v>1500</v>
      </c>
      <c r="G316" s="24">
        <v>3000</v>
      </c>
    </row>
    <row r="317" spans="1:256" ht="26.25" customHeight="1" x14ac:dyDescent="0.2">
      <c r="A317" s="12" t="s">
        <v>263</v>
      </c>
      <c r="B317" s="10"/>
      <c r="C317" s="10"/>
      <c r="D317" s="10"/>
      <c r="E317" s="10"/>
      <c r="F317" s="11">
        <f>SUM(F13+F93+F110+F167+F215+F238+F295+F305+F311+F163+F80+F84)</f>
        <v>1185845.82</v>
      </c>
      <c r="G317" s="11" t="e">
        <f>SUM(G13+G93+G110+G167+G215+G238+G295+G305+G311+G163+G80+G84)</f>
        <v>#REF!</v>
      </c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  <c r="BZ317" s="91"/>
      <c r="CA317" s="91"/>
      <c r="CB317" s="91"/>
      <c r="CC317" s="91"/>
      <c r="CD317" s="91"/>
      <c r="CE317" s="91"/>
      <c r="CF317" s="91"/>
      <c r="CG317" s="91"/>
      <c r="CH317" s="91"/>
      <c r="CI317" s="91"/>
      <c r="CJ317" s="91"/>
      <c r="CK317" s="91"/>
      <c r="CL317" s="91"/>
      <c r="CM317" s="91"/>
      <c r="CN317" s="91"/>
      <c r="CO317" s="91"/>
      <c r="CP317" s="91"/>
      <c r="CQ317" s="91"/>
      <c r="CR317" s="91"/>
      <c r="CS317" s="91"/>
      <c r="CT317" s="91"/>
      <c r="CU317" s="91"/>
      <c r="CV317" s="91"/>
      <c r="CW317" s="91"/>
      <c r="CX317" s="91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1"/>
      <c r="HT317" s="91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  <c r="IS317" s="91"/>
      <c r="IT317" s="91"/>
      <c r="IU317" s="91"/>
      <c r="IV317" s="91"/>
    </row>
    <row r="318" spans="1:256" x14ac:dyDescent="0.2">
      <c r="A318" s="91"/>
      <c r="F318" s="93"/>
      <c r="G318" s="93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  <c r="BZ318" s="91"/>
      <c r="CA318" s="91"/>
      <c r="CB318" s="91"/>
      <c r="CC318" s="91"/>
      <c r="CD318" s="91"/>
      <c r="CE318" s="91"/>
      <c r="CF318" s="91"/>
      <c r="CG318" s="91"/>
      <c r="CH318" s="91"/>
      <c r="CI318" s="91"/>
      <c r="CJ318" s="91"/>
      <c r="CK318" s="91"/>
      <c r="CL318" s="91"/>
      <c r="CM318" s="91"/>
      <c r="CN318" s="91"/>
      <c r="CO318" s="91"/>
      <c r="CP318" s="91"/>
      <c r="CQ318" s="91"/>
      <c r="CR318" s="91"/>
      <c r="CS318" s="91"/>
      <c r="CT318" s="91"/>
      <c r="CU318" s="91"/>
      <c r="CV318" s="91"/>
      <c r="CW318" s="91"/>
      <c r="CX318" s="91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1"/>
      <c r="HT318" s="91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  <c r="IT318" s="91"/>
      <c r="IU318" s="91"/>
      <c r="IV318" s="91"/>
    </row>
    <row r="319" spans="1:256" x14ac:dyDescent="0.2">
      <c r="A319" s="91"/>
      <c r="F319" s="93"/>
      <c r="G319" s="93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  <c r="BZ319" s="91"/>
      <c r="CA319" s="91"/>
      <c r="CB319" s="91"/>
      <c r="CC319" s="91"/>
      <c r="CD319" s="91"/>
      <c r="CE319" s="91"/>
      <c r="CF319" s="91"/>
      <c r="CG319" s="91"/>
      <c r="CH319" s="91"/>
      <c r="CI319" s="91"/>
      <c r="CJ319" s="91"/>
      <c r="CK319" s="91"/>
      <c r="CL319" s="91"/>
      <c r="CM319" s="91"/>
      <c r="CN319" s="91"/>
      <c r="CO319" s="91"/>
      <c r="CP319" s="91"/>
      <c r="CQ319" s="91"/>
      <c r="CR319" s="91"/>
      <c r="CS319" s="91"/>
      <c r="CT319" s="91"/>
      <c r="CU319" s="91"/>
      <c r="CV319" s="91"/>
      <c r="CW319" s="91"/>
      <c r="CX319" s="91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1"/>
      <c r="HT319" s="91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  <c r="IT319" s="91"/>
      <c r="IU319" s="91"/>
      <c r="IV319" s="91"/>
    </row>
    <row r="320" spans="1:256" x14ac:dyDescent="0.2">
      <c r="A320" s="91"/>
      <c r="F320" s="93"/>
      <c r="G320" s="93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  <c r="BZ320" s="91"/>
      <c r="CA320" s="91"/>
      <c r="CB320" s="91"/>
      <c r="CC320" s="91"/>
      <c r="CD320" s="91"/>
      <c r="CE320" s="91"/>
      <c r="CF320" s="91"/>
      <c r="CG320" s="91"/>
      <c r="CH320" s="91"/>
      <c r="CI320" s="91"/>
      <c r="CJ320" s="91"/>
      <c r="CK320" s="91"/>
      <c r="CL320" s="91"/>
      <c r="CM320" s="91"/>
      <c r="CN320" s="91"/>
      <c r="CO320" s="91"/>
      <c r="CP320" s="91"/>
      <c r="CQ320" s="91"/>
      <c r="CR320" s="91"/>
      <c r="CS320" s="91"/>
      <c r="CT320" s="91"/>
      <c r="CU320" s="91"/>
      <c r="CV320" s="91"/>
      <c r="CW320" s="91"/>
      <c r="CX320" s="91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1"/>
      <c r="HT320" s="91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  <c r="IS320" s="91"/>
      <c r="IT320" s="91"/>
      <c r="IU320" s="91"/>
      <c r="IV320" s="91"/>
    </row>
  </sheetData>
  <mergeCells count="14">
    <mergeCell ref="G10:G11"/>
    <mergeCell ref="A1:F1"/>
    <mergeCell ref="A2:F2"/>
    <mergeCell ref="A3:F3"/>
    <mergeCell ref="A4:F4"/>
    <mergeCell ref="A5:F5"/>
    <mergeCell ref="A6:F6"/>
    <mergeCell ref="A8:F8"/>
    <mergeCell ref="A10:A11"/>
    <mergeCell ref="B10:B11"/>
    <mergeCell ref="C10:C11"/>
    <mergeCell ref="D10:D11"/>
    <mergeCell ref="E10:E11"/>
    <mergeCell ref="F10:F11"/>
  </mergeCells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36"/>
  <sheetViews>
    <sheetView zoomScale="140" zoomScaleNormal="140" workbookViewId="0">
      <selection activeCell="A3" sqref="A3:G3"/>
    </sheetView>
  </sheetViews>
  <sheetFormatPr defaultColWidth="5.42578125" defaultRowHeight="12.75" x14ac:dyDescent="0.2"/>
  <cols>
    <col min="1" max="1" width="47.7109375" style="1" customWidth="1"/>
    <col min="2" max="2" width="5.42578125" style="96" customWidth="1"/>
    <col min="3" max="3" width="6.7109375" style="92" customWidth="1"/>
    <col min="4" max="4" width="6.42578125" style="92" customWidth="1"/>
    <col min="5" max="5" width="13.7109375" style="92" customWidth="1"/>
    <col min="6" max="6" width="6" style="92" customWidth="1"/>
    <col min="7" max="7" width="13.5703125" style="97" customWidth="1"/>
    <col min="8" max="254" width="8.85546875" style="95" customWidth="1"/>
    <col min="255" max="255" width="47.7109375" style="95" customWidth="1"/>
    <col min="256" max="256" width="5.42578125" style="95"/>
    <col min="257" max="257" width="47.7109375" style="95" customWidth="1"/>
    <col min="258" max="258" width="5.42578125" style="95" customWidth="1"/>
    <col min="259" max="259" width="6.7109375" style="95" customWidth="1"/>
    <col min="260" max="260" width="6.42578125" style="95" customWidth="1"/>
    <col min="261" max="261" width="13.7109375" style="95" customWidth="1"/>
    <col min="262" max="262" width="6" style="95" customWidth="1"/>
    <col min="263" max="263" width="13.5703125" style="95" customWidth="1"/>
    <col min="264" max="510" width="8.85546875" style="95" customWidth="1"/>
    <col min="511" max="511" width="47.7109375" style="95" customWidth="1"/>
    <col min="512" max="512" width="5.42578125" style="95"/>
    <col min="513" max="513" width="47.7109375" style="95" customWidth="1"/>
    <col min="514" max="514" width="5.42578125" style="95" customWidth="1"/>
    <col min="515" max="515" width="6.7109375" style="95" customWidth="1"/>
    <col min="516" max="516" width="6.42578125" style="95" customWidth="1"/>
    <col min="517" max="517" width="13.7109375" style="95" customWidth="1"/>
    <col min="518" max="518" width="6" style="95" customWidth="1"/>
    <col min="519" max="519" width="13.5703125" style="95" customWidth="1"/>
    <col min="520" max="766" width="8.85546875" style="95" customWidth="1"/>
    <col min="767" max="767" width="47.7109375" style="95" customWidth="1"/>
    <col min="768" max="768" width="5.42578125" style="95"/>
    <col min="769" max="769" width="47.7109375" style="95" customWidth="1"/>
    <col min="770" max="770" width="5.42578125" style="95" customWidth="1"/>
    <col min="771" max="771" width="6.7109375" style="95" customWidth="1"/>
    <col min="772" max="772" width="6.42578125" style="95" customWidth="1"/>
    <col min="773" max="773" width="13.7109375" style="95" customWidth="1"/>
    <col min="774" max="774" width="6" style="95" customWidth="1"/>
    <col min="775" max="775" width="13.5703125" style="95" customWidth="1"/>
    <col min="776" max="1022" width="8.85546875" style="95" customWidth="1"/>
    <col min="1023" max="1023" width="47.7109375" style="95" customWidth="1"/>
    <col min="1024" max="1024" width="5.42578125" style="95"/>
    <col min="1025" max="1025" width="47.7109375" style="95" customWidth="1"/>
    <col min="1026" max="1026" width="5.42578125" style="95" customWidth="1"/>
    <col min="1027" max="1027" width="6.7109375" style="95" customWidth="1"/>
    <col min="1028" max="1028" width="6.42578125" style="95" customWidth="1"/>
    <col min="1029" max="1029" width="13.7109375" style="95" customWidth="1"/>
    <col min="1030" max="1030" width="6" style="95" customWidth="1"/>
    <col min="1031" max="1031" width="13.5703125" style="95" customWidth="1"/>
    <col min="1032" max="1278" width="8.85546875" style="95" customWidth="1"/>
    <col min="1279" max="1279" width="47.7109375" style="95" customWidth="1"/>
    <col min="1280" max="1280" width="5.42578125" style="95"/>
    <col min="1281" max="1281" width="47.7109375" style="95" customWidth="1"/>
    <col min="1282" max="1282" width="5.42578125" style="95" customWidth="1"/>
    <col min="1283" max="1283" width="6.7109375" style="95" customWidth="1"/>
    <col min="1284" max="1284" width="6.42578125" style="95" customWidth="1"/>
    <col min="1285" max="1285" width="13.7109375" style="95" customWidth="1"/>
    <col min="1286" max="1286" width="6" style="95" customWidth="1"/>
    <col min="1287" max="1287" width="13.5703125" style="95" customWidth="1"/>
    <col min="1288" max="1534" width="8.85546875" style="95" customWidth="1"/>
    <col min="1535" max="1535" width="47.7109375" style="95" customWidth="1"/>
    <col min="1536" max="1536" width="5.42578125" style="95"/>
    <col min="1537" max="1537" width="47.7109375" style="95" customWidth="1"/>
    <col min="1538" max="1538" width="5.42578125" style="95" customWidth="1"/>
    <col min="1539" max="1539" width="6.7109375" style="95" customWidth="1"/>
    <col min="1540" max="1540" width="6.42578125" style="95" customWidth="1"/>
    <col min="1541" max="1541" width="13.7109375" style="95" customWidth="1"/>
    <col min="1542" max="1542" width="6" style="95" customWidth="1"/>
    <col min="1543" max="1543" width="13.5703125" style="95" customWidth="1"/>
    <col min="1544" max="1790" width="8.85546875" style="95" customWidth="1"/>
    <col min="1791" max="1791" width="47.7109375" style="95" customWidth="1"/>
    <col min="1792" max="1792" width="5.42578125" style="95"/>
    <col min="1793" max="1793" width="47.7109375" style="95" customWidth="1"/>
    <col min="1794" max="1794" width="5.42578125" style="95" customWidth="1"/>
    <col min="1795" max="1795" width="6.7109375" style="95" customWidth="1"/>
    <col min="1796" max="1796" width="6.42578125" style="95" customWidth="1"/>
    <col min="1797" max="1797" width="13.7109375" style="95" customWidth="1"/>
    <col min="1798" max="1798" width="6" style="95" customWidth="1"/>
    <col min="1799" max="1799" width="13.5703125" style="95" customWidth="1"/>
    <col min="1800" max="2046" width="8.85546875" style="95" customWidth="1"/>
    <col min="2047" max="2047" width="47.7109375" style="95" customWidth="1"/>
    <col min="2048" max="2048" width="5.42578125" style="95"/>
    <col min="2049" max="2049" width="47.7109375" style="95" customWidth="1"/>
    <col min="2050" max="2050" width="5.42578125" style="95" customWidth="1"/>
    <col min="2051" max="2051" width="6.7109375" style="95" customWidth="1"/>
    <col min="2052" max="2052" width="6.42578125" style="95" customWidth="1"/>
    <col min="2053" max="2053" width="13.7109375" style="95" customWidth="1"/>
    <col min="2054" max="2054" width="6" style="95" customWidth="1"/>
    <col min="2055" max="2055" width="13.5703125" style="95" customWidth="1"/>
    <col min="2056" max="2302" width="8.85546875" style="95" customWidth="1"/>
    <col min="2303" max="2303" width="47.7109375" style="95" customWidth="1"/>
    <col min="2304" max="2304" width="5.42578125" style="95"/>
    <col min="2305" max="2305" width="47.7109375" style="95" customWidth="1"/>
    <col min="2306" max="2306" width="5.42578125" style="95" customWidth="1"/>
    <col min="2307" max="2307" width="6.7109375" style="95" customWidth="1"/>
    <col min="2308" max="2308" width="6.42578125" style="95" customWidth="1"/>
    <col min="2309" max="2309" width="13.7109375" style="95" customWidth="1"/>
    <col min="2310" max="2310" width="6" style="95" customWidth="1"/>
    <col min="2311" max="2311" width="13.5703125" style="95" customWidth="1"/>
    <col min="2312" max="2558" width="8.85546875" style="95" customWidth="1"/>
    <col min="2559" max="2559" width="47.7109375" style="95" customWidth="1"/>
    <col min="2560" max="2560" width="5.42578125" style="95"/>
    <col min="2561" max="2561" width="47.7109375" style="95" customWidth="1"/>
    <col min="2562" max="2562" width="5.42578125" style="95" customWidth="1"/>
    <col min="2563" max="2563" width="6.7109375" style="95" customWidth="1"/>
    <col min="2564" max="2564" width="6.42578125" style="95" customWidth="1"/>
    <col min="2565" max="2565" width="13.7109375" style="95" customWidth="1"/>
    <col min="2566" max="2566" width="6" style="95" customWidth="1"/>
    <col min="2567" max="2567" width="13.5703125" style="95" customWidth="1"/>
    <col min="2568" max="2814" width="8.85546875" style="95" customWidth="1"/>
    <col min="2815" max="2815" width="47.7109375" style="95" customWidth="1"/>
    <col min="2816" max="2816" width="5.42578125" style="95"/>
    <col min="2817" max="2817" width="47.7109375" style="95" customWidth="1"/>
    <col min="2818" max="2818" width="5.42578125" style="95" customWidth="1"/>
    <col min="2819" max="2819" width="6.7109375" style="95" customWidth="1"/>
    <col min="2820" max="2820" width="6.42578125" style="95" customWidth="1"/>
    <col min="2821" max="2821" width="13.7109375" style="95" customWidth="1"/>
    <col min="2822" max="2822" width="6" style="95" customWidth="1"/>
    <col min="2823" max="2823" width="13.5703125" style="95" customWidth="1"/>
    <col min="2824" max="3070" width="8.85546875" style="95" customWidth="1"/>
    <col min="3071" max="3071" width="47.7109375" style="95" customWidth="1"/>
    <col min="3072" max="3072" width="5.42578125" style="95"/>
    <col min="3073" max="3073" width="47.7109375" style="95" customWidth="1"/>
    <col min="3074" max="3074" width="5.42578125" style="95" customWidth="1"/>
    <col min="3075" max="3075" width="6.7109375" style="95" customWidth="1"/>
    <col min="3076" max="3076" width="6.42578125" style="95" customWidth="1"/>
    <col min="3077" max="3077" width="13.7109375" style="95" customWidth="1"/>
    <col min="3078" max="3078" width="6" style="95" customWidth="1"/>
    <col min="3079" max="3079" width="13.5703125" style="95" customWidth="1"/>
    <col min="3080" max="3326" width="8.85546875" style="95" customWidth="1"/>
    <col min="3327" max="3327" width="47.7109375" style="95" customWidth="1"/>
    <col min="3328" max="3328" width="5.42578125" style="95"/>
    <col min="3329" max="3329" width="47.7109375" style="95" customWidth="1"/>
    <col min="3330" max="3330" width="5.42578125" style="95" customWidth="1"/>
    <col min="3331" max="3331" width="6.7109375" style="95" customWidth="1"/>
    <col min="3332" max="3332" width="6.42578125" style="95" customWidth="1"/>
    <col min="3333" max="3333" width="13.7109375" style="95" customWidth="1"/>
    <col min="3334" max="3334" width="6" style="95" customWidth="1"/>
    <col min="3335" max="3335" width="13.5703125" style="95" customWidth="1"/>
    <col min="3336" max="3582" width="8.85546875" style="95" customWidth="1"/>
    <col min="3583" max="3583" width="47.7109375" style="95" customWidth="1"/>
    <col min="3584" max="3584" width="5.42578125" style="95"/>
    <col min="3585" max="3585" width="47.7109375" style="95" customWidth="1"/>
    <col min="3586" max="3586" width="5.42578125" style="95" customWidth="1"/>
    <col min="3587" max="3587" width="6.7109375" style="95" customWidth="1"/>
    <col min="3588" max="3588" width="6.42578125" style="95" customWidth="1"/>
    <col min="3589" max="3589" width="13.7109375" style="95" customWidth="1"/>
    <col min="3590" max="3590" width="6" style="95" customWidth="1"/>
    <col min="3591" max="3591" width="13.5703125" style="95" customWidth="1"/>
    <col min="3592" max="3838" width="8.85546875" style="95" customWidth="1"/>
    <col min="3839" max="3839" width="47.7109375" style="95" customWidth="1"/>
    <col min="3840" max="3840" width="5.42578125" style="95"/>
    <col min="3841" max="3841" width="47.7109375" style="95" customWidth="1"/>
    <col min="3842" max="3842" width="5.42578125" style="95" customWidth="1"/>
    <col min="3843" max="3843" width="6.7109375" style="95" customWidth="1"/>
    <col min="3844" max="3844" width="6.42578125" style="95" customWidth="1"/>
    <col min="3845" max="3845" width="13.7109375" style="95" customWidth="1"/>
    <col min="3846" max="3846" width="6" style="95" customWidth="1"/>
    <col min="3847" max="3847" width="13.5703125" style="95" customWidth="1"/>
    <col min="3848" max="4094" width="8.85546875" style="95" customWidth="1"/>
    <col min="4095" max="4095" width="47.7109375" style="95" customWidth="1"/>
    <col min="4096" max="4096" width="5.42578125" style="95"/>
    <col min="4097" max="4097" width="47.7109375" style="95" customWidth="1"/>
    <col min="4098" max="4098" width="5.42578125" style="95" customWidth="1"/>
    <col min="4099" max="4099" width="6.7109375" style="95" customWidth="1"/>
    <col min="4100" max="4100" width="6.42578125" style="95" customWidth="1"/>
    <col min="4101" max="4101" width="13.7109375" style="95" customWidth="1"/>
    <col min="4102" max="4102" width="6" style="95" customWidth="1"/>
    <col min="4103" max="4103" width="13.5703125" style="95" customWidth="1"/>
    <col min="4104" max="4350" width="8.85546875" style="95" customWidth="1"/>
    <col min="4351" max="4351" width="47.7109375" style="95" customWidth="1"/>
    <col min="4352" max="4352" width="5.42578125" style="95"/>
    <col min="4353" max="4353" width="47.7109375" style="95" customWidth="1"/>
    <col min="4354" max="4354" width="5.42578125" style="95" customWidth="1"/>
    <col min="4355" max="4355" width="6.7109375" style="95" customWidth="1"/>
    <col min="4356" max="4356" width="6.42578125" style="95" customWidth="1"/>
    <col min="4357" max="4357" width="13.7109375" style="95" customWidth="1"/>
    <col min="4358" max="4358" width="6" style="95" customWidth="1"/>
    <col min="4359" max="4359" width="13.5703125" style="95" customWidth="1"/>
    <col min="4360" max="4606" width="8.85546875" style="95" customWidth="1"/>
    <col min="4607" max="4607" width="47.7109375" style="95" customWidth="1"/>
    <col min="4608" max="4608" width="5.42578125" style="95"/>
    <col min="4609" max="4609" width="47.7109375" style="95" customWidth="1"/>
    <col min="4610" max="4610" width="5.42578125" style="95" customWidth="1"/>
    <col min="4611" max="4611" width="6.7109375" style="95" customWidth="1"/>
    <col min="4612" max="4612" width="6.42578125" style="95" customWidth="1"/>
    <col min="4613" max="4613" width="13.7109375" style="95" customWidth="1"/>
    <col min="4614" max="4614" width="6" style="95" customWidth="1"/>
    <col min="4615" max="4615" width="13.5703125" style="95" customWidth="1"/>
    <col min="4616" max="4862" width="8.85546875" style="95" customWidth="1"/>
    <col min="4863" max="4863" width="47.7109375" style="95" customWidth="1"/>
    <col min="4864" max="4864" width="5.42578125" style="95"/>
    <col min="4865" max="4865" width="47.7109375" style="95" customWidth="1"/>
    <col min="4866" max="4866" width="5.42578125" style="95" customWidth="1"/>
    <col min="4867" max="4867" width="6.7109375" style="95" customWidth="1"/>
    <col min="4868" max="4868" width="6.42578125" style="95" customWidth="1"/>
    <col min="4869" max="4869" width="13.7109375" style="95" customWidth="1"/>
    <col min="4870" max="4870" width="6" style="95" customWidth="1"/>
    <col min="4871" max="4871" width="13.5703125" style="95" customWidth="1"/>
    <col min="4872" max="5118" width="8.85546875" style="95" customWidth="1"/>
    <col min="5119" max="5119" width="47.7109375" style="95" customWidth="1"/>
    <col min="5120" max="5120" width="5.42578125" style="95"/>
    <col min="5121" max="5121" width="47.7109375" style="95" customWidth="1"/>
    <col min="5122" max="5122" width="5.42578125" style="95" customWidth="1"/>
    <col min="5123" max="5123" width="6.7109375" style="95" customWidth="1"/>
    <col min="5124" max="5124" width="6.42578125" style="95" customWidth="1"/>
    <col min="5125" max="5125" width="13.7109375" style="95" customWidth="1"/>
    <col min="5126" max="5126" width="6" style="95" customWidth="1"/>
    <col min="5127" max="5127" width="13.5703125" style="95" customWidth="1"/>
    <col min="5128" max="5374" width="8.85546875" style="95" customWidth="1"/>
    <col min="5375" max="5375" width="47.7109375" style="95" customWidth="1"/>
    <col min="5376" max="5376" width="5.42578125" style="95"/>
    <col min="5377" max="5377" width="47.7109375" style="95" customWidth="1"/>
    <col min="5378" max="5378" width="5.42578125" style="95" customWidth="1"/>
    <col min="5379" max="5379" width="6.7109375" style="95" customWidth="1"/>
    <col min="5380" max="5380" width="6.42578125" style="95" customWidth="1"/>
    <col min="5381" max="5381" width="13.7109375" style="95" customWidth="1"/>
    <col min="5382" max="5382" width="6" style="95" customWidth="1"/>
    <col min="5383" max="5383" width="13.5703125" style="95" customWidth="1"/>
    <col min="5384" max="5630" width="8.85546875" style="95" customWidth="1"/>
    <col min="5631" max="5631" width="47.7109375" style="95" customWidth="1"/>
    <col min="5632" max="5632" width="5.42578125" style="95"/>
    <col min="5633" max="5633" width="47.7109375" style="95" customWidth="1"/>
    <col min="5634" max="5634" width="5.42578125" style="95" customWidth="1"/>
    <col min="5635" max="5635" width="6.7109375" style="95" customWidth="1"/>
    <col min="5636" max="5636" width="6.42578125" style="95" customWidth="1"/>
    <col min="5637" max="5637" width="13.7109375" style="95" customWidth="1"/>
    <col min="5638" max="5638" width="6" style="95" customWidth="1"/>
    <col min="5639" max="5639" width="13.5703125" style="95" customWidth="1"/>
    <col min="5640" max="5886" width="8.85546875" style="95" customWidth="1"/>
    <col min="5887" max="5887" width="47.7109375" style="95" customWidth="1"/>
    <col min="5888" max="5888" width="5.42578125" style="95"/>
    <col min="5889" max="5889" width="47.7109375" style="95" customWidth="1"/>
    <col min="5890" max="5890" width="5.42578125" style="95" customWidth="1"/>
    <col min="5891" max="5891" width="6.7109375" style="95" customWidth="1"/>
    <col min="5892" max="5892" width="6.42578125" style="95" customWidth="1"/>
    <col min="5893" max="5893" width="13.7109375" style="95" customWidth="1"/>
    <col min="5894" max="5894" width="6" style="95" customWidth="1"/>
    <col min="5895" max="5895" width="13.5703125" style="95" customWidth="1"/>
    <col min="5896" max="6142" width="8.85546875" style="95" customWidth="1"/>
    <col min="6143" max="6143" width="47.7109375" style="95" customWidth="1"/>
    <col min="6144" max="6144" width="5.42578125" style="95"/>
    <col min="6145" max="6145" width="47.7109375" style="95" customWidth="1"/>
    <col min="6146" max="6146" width="5.42578125" style="95" customWidth="1"/>
    <col min="6147" max="6147" width="6.7109375" style="95" customWidth="1"/>
    <col min="6148" max="6148" width="6.42578125" style="95" customWidth="1"/>
    <col min="6149" max="6149" width="13.7109375" style="95" customWidth="1"/>
    <col min="6150" max="6150" width="6" style="95" customWidth="1"/>
    <col min="6151" max="6151" width="13.5703125" style="95" customWidth="1"/>
    <col min="6152" max="6398" width="8.85546875" style="95" customWidth="1"/>
    <col min="6399" max="6399" width="47.7109375" style="95" customWidth="1"/>
    <col min="6400" max="6400" width="5.42578125" style="95"/>
    <col min="6401" max="6401" width="47.7109375" style="95" customWidth="1"/>
    <col min="6402" max="6402" width="5.42578125" style="95" customWidth="1"/>
    <col min="6403" max="6403" width="6.7109375" style="95" customWidth="1"/>
    <col min="6404" max="6404" width="6.42578125" style="95" customWidth="1"/>
    <col min="6405" max="6405" width="13.7109375" style="95" customWidth="1"/>
    <col min="6406" max="6406" width="6" style="95" customWidth="1"/>
    <col min="6407" max="6407" width="13.5703125" style="95" customWidth="1"/>
    <col min="6408" max="6654" width="8.85546875" style="95" customWidth="1"/>
    <col min="6655" max="6655" width="47.7109375" style="95" customWidth="1"/>
    <col min="6656" max="6656" width="5.42578125" style="95"/>
    <col min="6657" max="6657" width="47.7109375" style="95" customWidth="1"/>
    <col min="6658" max="6658" width="5.42578125" style="95" customWidth="1"/>
    <col min="6659" max="6659" width="6.7109375" style="95" customWidth="1"/>
    <col min="6660" max="6660" width="6.42578125" style="95" customWidth="1"/>
    <col min="6661" max="6661" width="13.7109375" style="95" customWidth="1"/>
    <col min="6662" max="6662" width="6" style="95" customWidth="1"/>
    <col min="6663" max="6663" width="13.5703125" style="95" customWidth="1"/>
    <col min="6664" max="6910" width="8.85546875" style="95" customWidth="1"/>
    <col min="6911" max="6911" width="47.7109375" style="95" customWidth="1"/>
    <col min="6912" max="6912" width="5.42578125" style="95"/>
    <col min="6913" max="6913" width="47.7109375" style="95" customWidth="1"/>
    <col min="6914" max="6914" width="5.42578125" style="95" customWidth="1"/>
    <col min="6915" max="6915" width="6.7109375" style="95" customWidth="1"/>
    <col min="6916" max="6916" width="6.42578125" style="95" customWidth="1"/>
    <col min="6917" max="6917" width="13.7109375" style="95" customWidth="1"/>
    <col min="6918" max="6918" width="6" style="95" customWidth="1"/>
    <col min="6919" max="6919" width="13.5703125" style="95" customWidth="1"/>
    <col min="6920" max="7166" width="8.85546875" style="95" customWidth="1"/>
    <col min="7167" max="7167" width="47.7109375" style="95" customWidth="1"/>
    <col min="7168" max="7168" width="5.42578125" style="95"/>
    <col min="7169" max="7169" width="47.7109375" style="95" customWidth="1"/>
    <col min="7170" max="7170" width="5.42578125" style="95" customWidth="1"/>
    <col min="7171" max="7171" width="6.7109375" style="95" customWidth="1"/>
    <col min="7172" max="7172" width="6.42578125" style="95" customWidth="1"/>
    <col min="7173" max="7173" width="13.7109375" style="95" customWidth="1"/>
    <col min="7174" max="7174" width="6" style="95" customWidth="1"/>
    <col min="7175" max="7175" width="13.5703125" style="95" customWidth="1"/>
    <col min="7176" max="7422" width="8.85546875" style="95" customWidth="1"/>
    <col min="7423" max="7423" width="47.7109375" style="95" customWidth="1"/>
    <col min="7424" max="7424" width="5.42578125" style="95"/>
    <col min="7425" max="7425" width="47.7109375" style="95" customWidth="1"/>
    <col min="7426" max="7426" width="5.42578125" style="95" customWidth="1"/>
    <col min="7427" max="7427" width="6.7109375" style="95" customWidth="1"/>
    <col min="7428" max="7428" width="6.42578125" style="95" customWidth="1"/>
    <col min="7429" max="7429" width="13.7109375" style="95" customWidth="1"/>
    <col min="7430" max="7430" width="6" style="95" customWidth="1"/>
    <col min="7431" max="7431" width="13.5703125" style="95" customWidth="1"/>
    <col min="7432" max="7678" width="8.85546875" style="95" customWidth="1"/>
    <col min="7679" max="7679" width="47.7109375" style="95" customWidth="1"/>
    <col min="7680" max="7680" width="5.42578125" style="95"/>
    <col min="7681" max="7681" width="47.7109375" style="95" customWidth="1"/>
    <col min="7682" max="7682" width="5.42578125" style="95" customWidth="1"/>
    <col min="7683" max="7683" width="6.7109375" style="95" customWidth="1"/>
    <col min="7684" max="7684" width="6.42578125" style="95" customWidth="1"/>
    <col min="7685" max="7685" width="13.7109375" style="95" customWidth="1"/>
    <col min="7686" max="7686" width="6" style="95" customWidth="1"/>
    <col min="7687" max="7687" width="13.5703125" style="95" customWidth="1"/>
    <col min="7688" max="7934" width="8.85546875" style="95" customWidth="1"/>
    <col min="7935" max="7935" width="47.7109375" style="95" customWidth="1"/>
    <col min="7936" max="7936" width="5.42578125" style="95"/>
    <col min="7937" max="7937" width="47.7109375" style="95" customWidth="1"/>
    <col min="7938" max="7938" width="5.42578125" style="95" customWidth="1"/>
    <col min="7939" max="7939" width="6.7109375" style="95" customWidth="1"/>
    <col min="7940" max="7940" width="6.42578125" style="95" customWidth="1"/>
    <col min="7941" max="7941" width="13.7109375" style="95" customWidth="1"/>
    <col min="7942" max="7942" width="6" style="95" customWidth="1"/>
    <col min="7943" max="7943" width="13.5703125" style="95" customWidth="1"/>
    <col min="7944" max="8190" width="8.85546875" style="95" customWidth="1"/>
    <col min="8191" max="8191" width="47.7109375" style="95" customWidth="1"/>
    <col min="8192" max="8192" width="5.42578125" style="95"/>
    <col min="8193" max="8193" width="47.7109375" style="95" customWidth="1"/>
    <col min="8194" max="8194" width="5.42578125" style="95" customWidth="1"/>
    <col min="8195" max="8195" width="6.7109375" style="95" customWidth="1"/>
    <col min="8196" max="8196" width="6.42578125" style="95" customWidth="1"/>
    <col min="8197" max="8197" width="13.7109375" style="95" customWidth="1"/>
    <col min="8198" max="8198" width="6" style="95" customWidth="1"/>
    <col min="8199" max="8199" width="13.5703125" style="95" customWidth="1"/>
    <col min="8200" max="8446" width="8.85546875" style="95" customWidth="1"/>
    <col min="8447" max="8447" width="47.7109375" style="95" customWidth="1"/>
    <col min="8448" max="8448" width="5.42578125" style="95"/>
    <col min="8449" max="8449" width="47.7109375" style="95" customWidth="1"/>
    <col min="8450" max="8450" width="5.42578125" style="95" customWidth="1"/>
    <col min="8451" max="8451" width="6.7109375" style="95" customWidth="1"/>
    <col min="8452" max="8452" width="6.42578125" style="95" customWidth="1"/>
    <col min="8453" max="8453" width="13.7109375" style="95" customWidth="1"/>
    <col min="8454" max="8454" width="6" style="95" customWidth="1"/>
    <col min="8455" max="8455" width="13.5703125" style="95" customWidth="1"/>
    <col min="8456" max="8702" width="8.85546875" style="95" customWidth="1"/>
    <col min="8703" max="8703" width="47.7109375" style="95" customWidth="1"/>
    <col min="8704" max="8704" width="5.42578125" style="95"/>
    <col min="8705" max="8705" width="47.7109375" style="95" customWidth="1"/>
    <col min="8706" max="8706" width="5.42578125" style="95" customWidth="1"/>
    <col min="8707" max="8707" width="6.7109375" style="95" customWidth="1"/>
    <col min="8708" max="8708" width="6.42578125" style="95" customWidth="1"/>
    <col min="8709" max="8709" width="13.7109375" style="95" customWidth="1"/>
    <col min="8710" max="8710" width="6" style="95" customWidth="1"/>
    <col min="8711" max="8711" width="13.5703125" style="95" customWidth="1"/>
    <col min="8712" max="8958" width="8.85546875" style="95" customWidth="1"/>
    <col min="8959" max="8959" width="47.7109375" style="95" customWidth="1"/>
    <col min="8960" max="8960" width="5.42578125" style="95"/>
    <col min="8961" max="8961" width="47.7109375" style="95" customWidth="1"/>
    <col min="8962" max="8962" width="5.42578125" style="95" customWidth="1"/>
    <col min="8963" max="8963" width="6.7109375" style="95" customWidth="1"/>
    <col min="8964" max="8964" width="6.42578125" style="95" customWidth="1"/>
    <col min="8965" max="8965" width="13.7109375" style="95" customWidth="1"/>
    <col min="8966" max="8966" width="6" style="95" customWidth="1"/>
    <col min="8967" max="8967" width="13.5703125" style="95" customWidth="1"/>
    <col min="8968" max="9214" width="8.85546875" style="95" customWidth="1"/>
    <col min="9215" max="9215" width="47.7109375" style="95" customWidth="1"/>
    <col min="9216" max="9216" width="5.42578125" style="95"/>
    <col min="9217" max="9217" width="47.7109375" style="95" customWidth="1"/>
    <col min="9218" max="9218" width="5.42578125" style="95" customWidth="1"/>
    <col min="9219" max="9219" width="6.7109375" style="95" customWidth="1"/>
    <col min="9220" max="9220" width="6.42578125" style="95" customWidth="1"/>
    <col min="9221" max="9221" width="13.7109375" style="95" customWidth="1"/>
    <col min="9222" max="9222" width="6" style="95" customWidth="1"/>
    <col min="9223" max="9223" width="13.5703125" style="95" customWidth="1"/>
    <col min="9224" max="9470" width="8.85546875" style="95" customWidth="1"/>
    <col min="9471" max="9471" width="47.7109375" style="95" customWidth="1"/>
    <col min="9472" max="9472" width="5.42578125" style="95"/>
    <col min="9473" max="9473" width="47.7109375" style="95" customWidth="1"/>
    <col min="9474" max="9474" width="5.42578125" style="95" customWidth="1"/>
    <col min="9475" max="9475" width="6.7109375" style="95" customWidth="1"/>
    <col min="9476" max="9476" width="6.42578125" style="95" customWidth="1"/>
    <col min="9477" max="9477" width="13.7109375" style="95" customWidth="1"/>
    <col min="9478" max="9478" width="6" style="95" customWidth="1"/>
    <col min="9479" max="9479" width="13.5703125" style="95" customWidth="1"/>
    <col min="9480" max="9726" width="8.85546875" style="95" customWidth="1"/>
    <col min="9727" max="9727" width="47.7109375" style="95" customWidth="1"/>
    <col min="9728" max="9728" width="5.42578125" style="95"/>
    <col min="9729" max="9729" width="47.7109375" style="95" customWidth="1"/>
    <col min="9730" max="9730" width="5.42578125" style="95" customWidth="1"/>
    <col min="9731" max="9731" width="6.7109375" style="95" customWidth="1"/>
    <col min="9732" max="9732" width="6.42578125" style="95" customWidth="1"/>
    <col min="9733" max="9733" width="13.7109375" style="95" customWidth="1"/>
    <col min="9734" max="9734" width="6" style="95" customWidth="1"/>
    <col min="9735" max="9735" width="13.5703125" style="95" customWidth="1"/>
    <col min="9736" max="9982" width="8.85546875" style="95" customWidth="1"/>
    <col min="9983" max="9983" width="47.7109375" style="95" customWidth="1"/>
    <col min="9984" max="9984" width="5.42578125" style="95"/>
    <col min="9985" max="9985" width="47.7109375" style="95" customWidth="1"/>
    <col min="9986" max="9986" width="5.42578125" style="95" customWidth="1"/>
    <col min="9987" max="9987" width="6.7109375" style="95" customWidth="1"/>
    <col min="9988" max="9988" width="6.42578125" style="95" customWidth="1"/>
    <col min="9989" max="9989" width="13.7109375" style="95" customWidth="1"/>
    <col min="9990" max="9990" width="6" style="95" customWidth="1"/>
    <col min="9991" max="9991" width="13.5703125" style="95" customWidth="1"/>
    <col min="9992" max="10238" width="8.85546875" style="95" customWidth="1"/>
    <col min="10239" max="10239" width="47.7109375" style="95" customWidth="1"/>
    <col min="10240" max="10240" width="5.42578125" style="95"/>
    <col min="10241" max="10241" width="47.7109375" style="95" customWidth="1"/>
    <col min="10242" max="10242" width="5.42578125" style="95" customWidth="1"/>
    <col min="10243" max="10243" width="6.7109375" style="95" customWidth="1"/>
    <col min="10244" max="10244" width="6.42578125" style="95" customWidth="1"/>
    <col min="10245" max="10245" width="13.7109375" style="95" customWidth="1"/>
    <col min="10246" max="10246" width="6" style="95" customWidth="1"/>
    <col min="10247" max="10247" width="13.5703125" style="95" customWidth="1"/>
    <col min="10248" max="10494" width="8.85546875" style="95" customWidth="1"/>
    <col min="10495" max="10495" width="47.7109375" style="95" customWidth="1"/>
    <col min="10496" max="10496" width="5.42578125" style="95"/>
    <col min="10497" max="10497" width="47.7109375" style="95" customWidth="1"/>
    <col min="10498" max="10498" width="5.42578125" style="95" customWidth="1"/>
    <col min="10499" max="10499" width="6.7109375" style="95" customWidth="1"/>
    <col min="10500" max="10500" width="6.42578125" style="95" customWidth="1"/>
    <col min="10501" max="10501" width="13.7109375" style="95" customWidth="1"/>
    <col min="10502" max="10502" width="6" style="95" customWidth="1"/>
    <col min="10503" max="10503" width="13.5703125" style="95" customWidth="1"/>
    <col min="10504" max="10750" width="8.85546875" style="95" customWidth="1"/>
    <col min="10751" max="10751" width="47.7109375" style="95" customWidth="1"/>
    <col min="10752" max="10752" width="5.42578125" style="95"/>
    <col min="10753" max="10753" width="47.7109375" style="95" customWidth="1"/>
    <col min="10754" max="10754" width="5.42578125" style="95" customWidth="1"/>
    <col min="10755" max="10755" width="6.7109375" style="95" customWidth="1"/>
    <col min="10756" max="10756" width="6.42578125" style="95" customWidth="1"/>
    <col min="10757" max="10757" width="13.7109375" style="95" customWidth="1"/>
    <col min="10758" max="10758" width="6" style="95" customWidth="1"/>
    <col min="10759" max="10759" width="13.5703125" style="95" customWidth="1"/>
    <col min="10760" max="11006" width="8.85546875" style="95" customWidth="1"/>
    <col min="11007" max="11007" width="47.7109375" style="95" customWidth="1"/>
    <col min="11008" max="11008" width="5.42578125" style="95"/>
    <col min="11009" max="11009" width="47.7109375" style="95" customWidth="1"/>
    <col min="11010" max="11010" width="5.42578125" style="95" customWidth="1"/>
    <col min="11011" max="11011" width="6.7109375" style="95" customWidth="1"/>
    <col min="11012" max="11012" width="6.42578125" style="95" customWidth="1"/>
    <col min="11013" max="11013" width="13.7109375" style="95" customWidth="1"/>
    <col min="11014" max="11014" width="6" style="95" customWidth="1"/>
    <col min="11015" max="11015" width="13.5703125" style="95" customWidth="1"/>
    <col min="11016" max="11262" width="8.85546875" style="95" customWidth="1"/>
    <col min="11263" max="11263" width="47.7109375" style="95" customWidth="1"/>
    <col min="11264" max="11264" width="5.42578125" style="95"/>
    <col min="11265" max="11265" width="47.7109375" style="95" customWidth="1"/>
    <col min="11266" max="11266" width="5.42578125" style="95" customWidth="1"/>
    <col min="11267" max="11267" width="6.7109375" style="95" customWidth="1"/>
    <col min="11268" max="11268" width="6.42578125" style="95" customWidth="1"/>
    <col min="11269" max="11269" width="13.7109375" style="95" customWidth="1"/>
    <col min="11270" max="11270" width="6" style="95" customWidth="1"/>
    <col min="11271" max="11271" width="13.5703125" style="95" customWidth="1"/>
    <col min="11272" max="11518" width="8.85546875" style="95" customWidth="1"/>
    <col min="11519" max="11519" width="47.7109375" style="95" customWidth="1"/>
    <col min="11520" max="11520" width="5.42578125" style="95"/>
    <col min="11521" max="11521" width="47.7109375" style="95" customWidth="1"/>
    <col min="11522" max="11522" width="5.42578125" style="95" customWidth="1"/>
    <col min="11523" max="11523" width="6.7109375" style="95" customWidth="1"/>
    <col min="11524" max="11524" width="6.42578125" style="95" customWidth="1"/>
    <col min="11525" max="11525" width="13.7109375" style="95" customWidth="1"/>
    <col min="11526" max="11526" width="6" style="95" customWidth="1"/>
    <col min="11527" max="11527" width="13.5703125" style="95" customWidth="1"/>
    <col min="11528" max="11774" width="8.85546875" style="95" customWidth="1"/>
    <col min="11775" max="11775" width="47.7109375" style="95" customWidth="1"/>
    <col min="11776" max="11776" width="5.42578125" style="95"/>
    <col min="11777" max="11777" width="47.7109375" style="95" customWidth="1"/>
    <col min="11778" max="11778" width="5.42578125" style="95" customWidth="1"/>
    <col min="11779" max="11779" width="6.7109375" style="95" customWidth="1"/>
    <col min="11780" max="11780" width="6.42578125" style="95" customWidth="1"/>
    <col min="11781" max="11781" width="13.7109375" style="95" customWidth="1"/>
    <col min="11782" max="11782" width="6" style="95" customWidth="1"/>
    <col min="11783" max="11783" width="13.5703125" style="95" customWidth="1"/>
    <col min="11784" max="12030" width="8.85546875" style="95" customWidth="1"/>
    <col min="12031" max="12031" width="47.7109375" style="95" customWidth="1"/>
    <col min="12032" max="12032" width="5.42578125" style="95"/>
    <col min="12033" max="12033" width="47.7109375" style="95" customWidth="1"/>
    <col min="12034" max="12034" width="5.42578125" style="95" customWidth="1"/>
    <col min="12035" max="12035" width="6.7109375" style="95" customWidth="1"/>
    <col min="12036" max="12036" width="6.42578125" style="95" customWidth="1"/>
    <col min="12037" max="12037" width="13.7109375" style="95" customWidth="1"/>
    <col min="12038" max="12038" width="6" style="95" customWidth="1"/>
    <col min="12039" max="12039" width="13.5703125" style="95" customWidth="1"/>
    <col min="12040" max="12286" width="8.85546875" style="95" customWidth="1"/>
    <col min="12287" max="12287" width="47.7109375" style="95" customWidth="1"/>
    <col min="12288" max="12288" width="5.42578125" style="95"/>
    <col min="12289" max="12289" width="47.7109375" style="95" customWidth="1"/>
    <col min="12290" max="12290" width="5.42578125" style="95" customWidth="1"/>
    <col min="12291" max="12291" width="6.7109375" style="95" customWidth="1"/>
    <col min="12292" max="12292" width="6.42578125" style="95" customWidth="1"/>
    <col min="12293" max="12293" width="13.7109375" style="95" customWidth="1"/>
    <col min="12294" max="12294" width="6" style="95" customWidth="1"/>
    <col min="12295" max="12295" width="13.5703125" style="95" customWidth="1"/>
    <col min="12296" max="12542" width="8.85546875" style="95" customWidth="1"/>
    <col min="12543" max="12543" width="47.7109375" style="95" customWidth="1"/>
    <col min="12544" max="12544" width="5.42578125" style="95"/>
    <col min="12545" max="12545" width="47.7109375" style="95" customWidth="1"/>
    <col min="12546" max="12546" width="5.42578125" style="95" customWidth="1"/>
    <col min="12547" max="12547" width="6.7109375" style="95" customWidth="1"/>
    <col min="12548" max="12548" width="6.42578125" style="95" customWidth="1"/>
    <col min="12549" max="12549" width="13.7109375" style="95" customWidth="1"/>
    <col min="12550" max="12550" width="6" style="95" customWidth="1"/>
    <col min="12551" max="12551" width="13.5703125" style="95" customWidth="1"/>
    <col min="12552" max="12798" width="8.85546875" style="95" customWidth="1"/>
    <col min="12799" max="12799" width="47.7109375" style="95" customWidth="1"/>
    <col min="12800" max="12800" width="5.42578125" style="95"/>
    <col min="12801" max="12801" width="47.7109375" style="95" customWidth="1"/>
    <col min="12802" max="12802" width="5.42578125" style="95" customWidth="1"/>
    <col min="12803" max="12803" width="6.7109375" style="95" customWidth="1"/>
    <col min="12804" max="12804" width="6.42578125" style="95" customWidth="1"/>
    <col min="12805" max="12805" width="13.7109375" style="95" customWidth="1"/>
    <col min="12806" max="12806" width="6" style="95" customWidth="1"/>
    <col min="12807" max="12807" width="13.5703125" style="95" customWidth="1"/>
    <col min="12808" max="13054" width="8.85546875" style="95" customWidth="1"/>
    <col min="13055" max="13055" width="47.7109375" style="95" customWidth="1"/>
    <col min="13056" max="13056" width="5.42578125" style="95"/>
    <col min="13057" max="13057" width="47.7109375" style="95" customWidth="1"/>
    <col min="13058" max="13058" width="5.42578125" style="95" customWidth="1"/>
    <col min="13059" max="13059" width="6.7109375" style="95" customWidth="1"/>
    <col min="13060" max="13060" width="6.42578125" style="95" customWidth="1"/>
    <col min="13061" max="13061" width="13.7109375" style="95" customWidth="1"/>
    <col min="13062" max="13062" width="6" style="95" customWidth="1"/>
    <col min="13063" max="13063" width="13.5703125" style="95" customWidth="1"/>
    <col min="13064" max="13310" width="8.85546875" style="95" customWidth="1"/>
    <col min="13311" max="13311" width="47.7109375" style="95" customWidth="1"/>
    <col min="13312" max="13312" width="5.42578125" style="95"/>
    <col min="13313" max="13313" width="47.7109375" style="95" customWidth="1"/>
    <col min="13314" max="13314" width="5.42578125" style="95" customWidth="1"/>
    <col min="13315" max="13315" width="6.7109375" style="95" customWidth="1"/>
    <col min="13316" max="13316" width="6.42578125" style="95" customWidth="1"/>
    <col min="13317" max="13317" width="13.7109375" style="95" customWidth="1"/>
    <col min="13318" max="13318" width="6" style="95" customWidth="1"/>
    <col min="13319" max="13319" width="13.5703125" style="95" customWidth="1"/>
    <col min="13320" max="13566" width="8.85546875" style="95" customWidth="1"/>
    <col min="13567" max="13567" width="47.7109375" style="95" customWidth="1"/>
    <col min="13568" max="13568" width="5.42578125" style="95"/>
    <col min="13569" max="13569" width="47.7109375" style="95" customWidth="1"/>
    <col min="13570" max="13570" width="5.42578125" style="95" customWidth="1"/>
    <col min="13571" max="13571" width="6.7109375" style="95" customWidth="1"/>
    <col min="13572" max="13572" width="6.42578125" style="95" customWidth="1"/>
    <col min="13573" max="13573" width="13.7109375" style="95" customWidth="1"/>
    <col min="13574" max="13574" width="6" style="95" customWidth="1"/>
    <col min="13575" max="13575" width="13.5703125" style="95" customWidth="1"/>
    <col min="13576" max="13822" width="8.85546875" style="95" customWidth="1"/>
    <col min="13823" max="13823" width="47.7109375" style="95" customWidth="1"/>
    <col min="13824" max="13824" width="5.42578125" style="95"/>
    <col min="13825" max="13825" width="47.7109375" style="95" customWidth="1"/>
    <col min="13826" max="13826" width="5.42578125" style="95" customWidth="1"/>
    <col min="13827" max="13827" width="6.7109375" style="95" customWidth="1"/>
    <col min="13828" max="13828" width="6.42578125" style="95" customWidth="1"/>
    <col min="13829" max="13829" width="13.7109375" style="95" customWidth="1"/>
    <col min="13830" max="13830" width="6" style="95" customWidth="1"/>
    <col min="13831" max="13831" width="13.5703125" style="95" customWidth="1"/>
    <col min="13832" max="14078" width="8.85546875" style="95" customWidth="1"/>
    <col min="14079" max="14079" width="47.7109375" style="95" customWidth="1"/>
    <col min="14080" max="14080" width="5.42578125" style="95"/>
    <col min="14081" max="14081" width="47.7109375" style="95" customWidth="1"/>
    <col min="14082" max="14082" width="5.42578125" style="95" customWidth="1"/>
    <col min="14083" max="14083" width="6.7109375" style="95" customWidth="1"/>
    <col min="14084" max="14084" width="6.42578125" style="95" customWidth="1"/>
    <col min="14085" max="14085" width="13.7109375" style="95" customWidth="1"/>
    <col min="14086" max="14086" width="6" style="95" customWidth="1"/>
    <col min="14087" max="14087" width="13.5703125" style="95" customWidth="1"/>
    <col min="14088" max="14334" width="8.85546875" style="95" customWidth="1"/>
    <col min="14335" max="14335" width="47.7109375" style="95" customWidth="1"/>
    <col min="14336" max="14336" width="5.42578125" style="95"/>
    <col min="14337" max="14337" width="47.7109375" style="95" customWidth="1"/>
    <col min="14338" max="14338" width="5.42578125" style="95" customWidth="1"/>
    <col min="14339" max="14339" width="6.7109375" style="95" customWidth="1"/>
    <col min="14340" max="14340" width="6.42578125" style="95" customWidth="1"/>
    <col min="14341" max="14341" width="13.7109375" style="95" customWidth="1"/>
    <col min="14342" max="14342" width="6" style="95" customWidth="1"/>
    <col min="14343" max="14343" width="13.5703125" style="95" customWidth="1"/>
    <col min="14344" max="14590" width="8.85546875" style="95" customWidth="1"/>
    <col min="14591" max="14591" width="47.7109375" style="95" customWidth="1"/>
    <col min="14592" max="14592" width="5.42578125" style="95"/>
    <col min="14593" max="14593" width="47.7109375" style="95" customWidth="1"/>
    <col min="14594" max="14594" width="5.42578125" style="95" customWidth="1"/>
    <col min="14595" max="14595" width="6.7109375" style="95" customWidth="1"/>
    <col min="14596" max="14596" width="6.42578125" style="95" customWidth="1"/>
    <col min="14597" max="14597" width="13.7109375" style="95" customWidth="1"/>
    <col min="14598" max="14598" width="6" style="95" customWidth="1"/>
    <col min="14599" max="14599" width="13.5703125" style="95" customWidth="1"/>
    <col min="14600" max="14846" width="8.85546875" style="95" customWidth="1"/>
    <col min="14847" max="14847" width="47.7109375" style="95" customWidth="1"/>
    <col min="14848" max="14848" width="5.42578125" style="95"/>
    <col min="14849" max="14849" width="47.7109375" style="95" customWidth="1"/>
    <col min="14850" max="14850" width="5.42578125" style="95" customWidth="1"/>
    <col min="14851" max="14851" width="6.7109375" style="95" customWidth="1"/>
    <col min="14852" max="14852" width="6.42578125" style="95" customWidth="1"/>
    <col min="14853" max="14853" width="13.7109375" style="95" customWidth="1"/>
    <col min="14854" max="14854" width="6" style="95" customWidth="1"/>
    <col min="14855" max="14855" width="13.5703125" style="95" customWidth="1"/>
    <col min="14856" max="15102" width="8.85546875" style="95" customWidth="1"/>
    <col min="15103" max="15103" width="47.7109375" style="95" customWidth="1"/>
    <col min="15104" max="15104" width="5.42578125" style="95"/>
    <col min="15105" max="15105" width="47.7109375" style="95" customWidth="1"/>
    <col min="15106" max="15106" width="5.42578125" style="95" customWidth="1"/>
    <col min="15107" max="15107" width="6.7109375" style="95" customWidth="1"/>
    <col min="15108" max="15108" width="6.42578125" style="95" customWidth="1"/>
    <col min="15109" max="15109" width="13.7109375" style="95" customWidth="1"/>
    <col min="15110" max="15110" width="6" style="95" customWidth="1"/>
    <col min="15111" max="15111" width="13.5703125" style="95" customWidth="1"/>
    <col min="15112" max="15358" width="8.85546875" style="95" customWidth="1"/>
    <col min="15359" max="15359" width="47.7109375" style="95" customWidth="1"/>
    <col min="15360" max="15360" width="5.42578125" style="95"/>
    <col min="15361" max="15361" width="47.7109375" style="95" customWidth="1"/>
    <col min="15362" max="15362" width="5.42578125" style="95" customWidth="1"/>
    <col min="15363" max="15363" width="6.7109375" style="95" customWidth="1"/>
    <col min="15364" max="15364" width="6.42578125" style="95" customWidth="1"/>
    <col min="15365" max="15365" width="13.7109375" style="95" customWidth="1"/>
    <col min="15366" max="15366" width="6" style="95" customWidth="1"/>
    <col min="15367" max="15367" width="13.5703125" style="95" customWidth="1"/>
    <col min="15368" max="15614" width="8.85546875" style="95" customWidth="1"/>
    <col min="15615" max="15615" width="47.7109375" style="95" customWidth="1"/>
    <col min="15616" max="15616" width="5.42578125" style="95"/>
    <col min="15617" max="15617" width="47.7109375" style="95" customWidth="1"/>
    <col min="15618" max="15618" width="5.42578125" style="95" customWidth="1"/>
    <col min="15619" max="15619" width="6.7109375" style="95" customWidth="1"/>
    <col min="15620" max="15620" width="6.42578125" style="95" customWidth="1"/>
    <col min="15621" max="15621" width="13.7109375" style="95" customWidth="1"/>
    <col min="15622" max="15622" width="6" style="95" customWidth="1"/>
    <col min="15623" max="15623" width="13.5703125" style="95" customWidth="1"/>
    <col min="15624" max="15870" width="8.85546875" style="95" customWidth="1"/>
    <col min="15871" max="15871" width="47.7109375" style="95" customWidth="1"/>
    <col min="15872" max="15872" width="5.42578125" style="95"/>
    <col min="15873" max="15873" width="47.7109375" style="95" customWidth="1"/>
    <col min="15874" max="15874" width="5.42578125" style="95" customWidth="1"/>
    <col min="15875" max="15875" width="6.7109375" style="95" customWidth="1"/>
    <col min="15876" max="15876" width="6.42578125" style="95" customWidth="1"/>
    <col min="15877" max="15877" width="13.7109375" style="95" customWidth="1"/>
    <col min="15878" max="15878" width="6" style="95" customWidth="1"/>
    <col min="15879" max="15879" width="13.5703125" style="95" customWidth="1"/>
    <col min="15880" max="16126" width="8.85546875" style="95" customWidth="1"/>
    <col min="16127" max="16127" width="47.7109375" style="95" customWidth="1"/>
    <col min="16128" max="16128" width="5.42578125" style="95"/>
    <col min="16129" max="16129" width="47.7109375" style="95" customWidth="1"/>
    <col min="16130" max="16130" width="5.42578125" style="95" customWidth="1"/>
    <col min="16131" max="16131" width="6.7109375" style="95" customWidth="1"/>
    <col min="16132" max="16132" width="6.42578125" style="95" customWidth="1"/>
    <col min="16133" max="16133" width="13.7109375" style="95" customWidth="1"/>
    <col min="16134" max="16134" width="6" style="95" customWidth="1"/>
    <col min="16135" max="16135" width="13.5703125" style="95" customWidth="1"/>
    <col min="16136" max="16382" width="8.85546875" style="95" customWidth="1"/>
    <col min="16383" max="16383" width="47.7109375" style="95" customWidth="1"/>
    <col min="16384" max="16384" width="5.42578125" style="95"/>
  </cols>
  <sheetData>
    <row r="1" spans="1:254" ht="15" x14ac:dyDescent="0.25">
      <c r="A1" s="246" t="s">
        <v>339</v>
      </c>
      <c r="B1" s="246"/>
      <c r="C1" s="246"/>
      <c r="D1" s="246"/>
      <c r="E1" s="246"/>
      <c r="F1" s="246"/>
      <c r="G1" s="24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5" x14ac:dyDescent="0.25">
      <c r="A2" s="239" t="s">
        <v>5</v>
      </c>
      <c r="B2" s="239"/>
      <c r="C2" s="239"/>
      <c r="D2" s="239"/>
      <c r="E2" s="239"/>
      <c r="F2" s="239"/>
      <c r="G2" s="24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5" x14ac:dyDescent="0.25">
      <c r="A3" s="239" t="s">
        <v>340</v>
      </c>
      <c r="B3" s="239"/>
      <c r="C3" s="239"/>
      <c r="D3" s="239"/>
      <c r="E3" s="239"/>
      <c r="F3" s="239"/>
      <c r="G3" s="24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5" x14ac:dyDescent="0.25">
      <c r="A4" s="246" t="s">
        <v>272</v>
      </c>
      <c r="B4" s="246"/>
      <c r="C4" s="246"/>
      <c r="D4" s="246"/>
      <c r="E4" s="246"/>
      <c r="F4" s="246"/>
      <c r="G4" s="24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5" x14ac:dyDescent="0.25">
      <c r="A5" s="239" t="s">
        <v>5</v>
      </c>
      <c r="B5" s="239"/>
      <c r="C5" s="239"/>
      <c r="D5" s="239"/>
      <c r="E5" s="239"/>
      <c r="F5" s="239"/>
      <c r="G5" s="24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5" x14ac:dyDescent="0.25">
      <c r="A6" s="239" t="s">
        <v>333</v>
      </c>
      <c r="B6" s="239"/>
      <c r="C6" s="239"/>
      <c r="D6" s="239"/>
      <c r="E6" s="239"/>
      <c r="F6" s="239"/>
      <c r="G6" s="24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5.75" x14ac:dyDescent="0.25">
      <c r="A7" s="249" t="s">
        <v>273</v>
      </c>
      <c r="B7" s="249"/>
      <c r="C7" s="249"/>
      <c r="D7" s="249"/>
      <c r="E7" s="249"/>
      <c r="F7" s="249"/>
      <c r="G7" s="249"/>
    </row>
    <row r="8" spans="1:254" x14ac:dyDescent="0.2">
      <c r="A8" s="250" t="s">
        <v>274</v>
      </c>
      <c r="B8" s="250"/>
      <c r="C8" s="250"/>
      <c r="D8" s="250"/>
      <c r="E8" s="250"/>
      <c r="F8" s="250"/>
      <c r="G8" s="250"/>
    </row>
    <row r="9" spans="1:254" x14ac:dyDescent="0.2">
      <c r="A9" s="98"/>
      <c r="B9" s="99"/>
      <c r="C9" s="99"/>
      <c r="D9" s="99"/>
      <c r="E9" s="99"/>
      <c r="F9" s="99"/>
      <c r="G9" s="100" t="s">
        <v>0</v>
      </c>
    </row>
    <row r="10" spans="1:254" x14ac:dyDescent="0.2">
      <c r="A10" s="251" t="s">
        <v>275</v>
      </c>
      <c r="B10" s="253" t="s">
        <v>276</v>
      </c>
      <c r="C10" s="254"/>
      <c r="D10" s="254"/>
      <c r="E10" s="254"/>
      <c r="F10" s="255"/>
      <c r="G10" s="256" t="s">
        <v>12</v>
      </c>
    </row>
    <row r="11" spans="1:254" x14ac:dyDescent="0.2">
      <c r="A11" s="252"/>
      <c r="B11" s="101" t="s">
        <v>277</v>
      </c>
      <c r="C11" s="102" t="s">
        <v>8</v>
      </c>
      <c r="D11" s="102" t="s">
        <v>278</v>
      </c>
      <c r="E11" s="103" t="s">
        <v>10</v>
      </c>
      <c r="F11" s="103" t="s">
        <v>11</v>
      </c>
      <c r="G11" s="257"/>
    </row>
    <row r="12" spans="1:254" x14ac:dyDescent="0.2">
      <c r="A12" s="101">
        <v>1</v>
      </c>
      <c r="B12" s="101">
        <v>2</v>
      </c>
      <c r="C12" s="102" t="s">
        <v>15</v>
      </c>
      <c r="D12" s="102" t="s">
        <v>16</v>
      </c>
      <c r="E12" s="103">
        <v>5</v>
      </c>
      <c r="F12" s="103">
        <v>6</v>
      </c>
      <c r="G12" s="104">
        <v>7</v>
      </c>
    </row>
    <row r="13" spans="1:254" ht="29.25" x14ac:dyDescent="0.25">
      <c r="A13" s="105" t="s">
        <v>279</v>
      </c>
      <c r="B13" s="106">
        <v>510</v>
      </c>
      <c r="C13" s="107"/>
      <c r="D13" s="107"/>
      <c r="E13" s="108"/>
      <c r="F13" s="108"/>
      <c r="G13" s="109">
        <f>SUM(G14)</f>
        <v>7346.22</v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</row>
    <row r="14" spans="1:254" ht="15.75" x14ac:dyDescent="0.25">
      <c r="A14" s="111" t="s">
        <v>18</v>
      </c>
      <c r="B14" s="112">
        <v>510</v>
      </c>
      <c r="C14" s="113" t="s">
        <v>19</v>
      </c>
      <c r="D14" s="113"/>
      <c r="E14" s="113"/>
      <c r="F14" s="113"/>
      <c r="G14" s="114">
        <f>SUM(G15+G19)</f>
        <v>7346.22</v>
      </c>
    </row>
    <row r="15" spans="1:254" ht="26.25" x14ac:dyDescent="0.25">
      <c r="A15" s="115" t="s">
        <v>280</v>
      </c>
      <c r="B15" s="116" t="s">
        <v>281</v>
      </c>
      <c r="C15" s="117" t="s">
        <v>19</v>
      </c>
      <c r="D15" s="117" t="s">
        <v>21</v>
      </c>
      <c r="E15" s="117"/>
      <c r="F15" s="117"/>
      <c r="G15" s="118">
        <f>SUM(G18)</f>
        <v>2015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</row>
    <row r="16" spans="1:254" s="110" customFormat="1" ht="27" x14ac:dyDescent="0.25">
      <c r="A16" s="120" t="s">
        <v>22</v>
      </c>
      <c r="B16" s="121" t="s">
        <v>281</v>
      </c>
      <c r="C16" s="122" t="s">
        <v>19</v>
      </c>
      <c r="D16" s="122" t="s">
        <v>21</v>
      </c>
      <c r="E16" s="122" t="s">
        <v>23</v>
      </c>
      <c r="F16" s="122"/>
      <c r="G16" s="123">
        <f>SUM(G18)</f>
        <v>2015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  <c r="IT16" s="124"/>
    </row>
    <row r="17" spans="1:254" ht="26.25" x14ac:dyDescent="0.25">
      <c r="A17" s="125" t="s">
        <v>24</v>
      </c>
      <c r="B17" s="126" t="s">
        <v>281</v>
      </c>
      <c r="C17" s="127" t="s">
        <v>19</v>
      </c>
      <c r="D17" s="127" t="s">
        <v>21</v>
      </c>
      <c r="E17" s="127" t="s">
        <v>23</v>
      </c>
      <c r="F17" s="127"/>
      <c r="G17" s="128">
        <f>SUM(G18)</f>
        <v>2015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</row>
    <row r="18" spans="1:254" s="119" customFormat="1" ht="68.25" customHeight="1" x14ac:dyDescent="0.25">
      <c r="A18" s="130" t="s">
        <v>282</v>
      </c>
      <c r="B18" s="131" t="s">
        <v>281</v>
      </c>
      <c r="C18" s="132" t="s">
        <v>19</v>
      </c>
      <c r="D18" s="132" t="s">
        <v>21</v>
      </c>
      <c r="E18" s="132" t="s">
        <v>23</v>
      </c>
      <c r="F18" s="132" t="s">
        <v>26</v>
      </c>
      <c r="G18" s="133">
        <v>2015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</row>
    <row r="19" spans="1:254" s="124" customFormat="1" ht="29.25" x14ac:dyDescent="0.25">
      <c r="A19" s="134" t="s">
        <v>279</v>
      </c>
      <c r="B19" s="116" t="s">
        <v>281</v>
      </c>
      <c r="C19" s="117" t="s">
        <v>19</v>
      </c>
      <c r="D19" s="117" t="s">
        <v>28</v>
      </c>
      <c r="E19" s="117"/>
      <c r="F19" s="117"/>
      <c r="G19" s="118">
        <f>SUM(G20)</f>
        <v>5331.22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  <c r="IT19" s="129"/>
    </row>
    <row r="20" spans="1:254" s="129" customFormat="1" ht="27" x14ac:dyDescent="0.25">
      <c r="A20" s="120" t="s">
        <v>22</v>
      </c>
      <c r="B20" s="135" t="s">
        <v>281</v>
      </c>
      <c r="C20" s="122" t="s">
        <v>19</v>
      </c>
      <c r="D20" s="122" t="s">
        <v>28</v>
      </c>
      <c r="E20" s="122" t="s">
        <v>29</v>
      </c>
      <c r="F20" s="122"/>
      <c r="G20" s="123">
        <f>SUM(G21)</f>
        <v>5331.22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</row>
    <row r="21" spans="1:254" x14ac:dyDescent="0.2">
      <c r="A21" s="130" t="s">
        <v>30</v>
      </c>
      <c r="B21" s="136" t="s">
        <v>281</v>
      </c>
      <c r="C21" s="132" t="s">
        <v>19</v>
      </c>
      <c r="D21" s="132" t="s">
        <v>28</v>
      </c>
      <c r="E21" s="132" t="s">
        <v>29</v>
      </c>
      <c r="F21" s="132"/>
      <c r="G21" s="133">
        <f>SUM(G22+G23)</f>
        <v>5331.22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</row>
    <row r="22" spans="1:254" s="129" customFormat="1" ht="49.5" customHeight="1" x14ac:dyDescent="0.2">
      <c r="A22" s="125" t="s">
        <v>282</v>
      </c>
      <c r="B22" s="137" t="s">
        <v>281</v>
      </c>
      <c r="C22" s="127" t="s">
        <v>19</v>
      </c>
      <c r="D22" s="127" t="s">
        <v>28</v>
      </c>
      <c r="E22" s="127" t="s">
        <v>29</v>
      </c>
      <c r="F22" s="127" t="s">
        <v>26</v>
      </c>
      <c r="G22" s="128">
        <v>4620.1000000000004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</row>
    <row r="23" spans="1:254" ht="26.25" x14ac:dyDescent="0.25">
      <c r="A23" s="125" t="s">
        <v>283</v>
      </c>
      <c r="B23" s="137" t="s">
        <v>281</v>
      </c>
      <c r="C23" s="127" t="s">
        <v>19</v>
      </c>
      <c r="D23" s="127" t="s">
        <v>28</v>
      </c>
      <c r="E23" s="127" t="s">
        <v>29</v>
      </c>
      <c r="F23" s="127" t="s">
        <v>32</v>
      </c>
      <c r="G23" s="128">
        <v>711.12</v>
      </c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N23" s="138"/>
      <c r="IO23" s="138"/>
      <c r="IP23" s="138"/>
      <c r="IQ23" s="138"/>
      <c r="IR23" s="138"/>
      <c r="IS23" s="138"/>
      <c r="IT23" s="138"/>
    </row>
    <row r="24" spans="1:254" ht="28.5" x14ac:dyDescent="0.2">
      <c r="A24" s="139" t="s">
        <v>284</v>
      </c>
      <c r="B24" s="113" t="s">
        <v>281</v>
      </c>
      <c r="C24" s="132"/>
      <c r="D24" s="132"/>
      <c r="E24" s="132"/>
      <c r="F24" s="132"/>
      <c r="G24" s="114">
        <f>SUM(G25+G85+G102+G153+G158+G204++G227+G237+G247+G253+G77+G73)</f>
        <v>1122538.4500000002</v>
      </c>
    </row>
    <row r="25" spans="1:254" s="138" customFormat="1" ht="15" x14ac:dyDescent="0.25">
      <c r="A25" s="140" t="s">
        <v>18</v>
      </c>
      <c r="B25" s="113" t="s">
        <v>281</v>
      </c>
      <c r="C25" s="141" t="s">
        <v>19</v>
      </c>
      <c r="D25" s="142"/>
      <c r="E25" s="142"/>
      <c r="F25" s="142"/>
      <c r="G25" s="114">
        <f>SUM(G26+G42+G46+G36+G39)</f>
        <v>99139.549999999988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</row>
    <row r="26" spans="1:254" s="138" customFormat="1" ht="15" x14ac:dyDescent="0.25">
      <c r="A26" s="115" t="s">
        <v>285</v>
      </c>
      <c r="B26" s="116" t="s">
        <v>281</v>
      </c>
      <c r="C26" s="117" t="s">
        <v>19</v>
      </c>
      <c r="D26" s="117" t="s">
        <v>34</v>
      </c>
      <c r="E26" s="117"/>
      <c r="F26" s="117"/>
      <c r="G26" s="143">
        <f>SUM(G27)</f>
        <v>78758.78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ht="27" x14ac:dyDescent="0.25">
      <c r="A27" s="120" t="s">
        <v>22</v>
      </c>
      <c r="B27" s="121" t="s">
        <v>281</v>
      </c>
      <c r="C27" s="122" t="s">
        <v>19</v>
      </c>
      <c r="D27" s="122" t="s">
        <v>34</v>
      </c>
      <c r="E27" s="122"/>
      <c r="F27" s="122"/>
      <c r="G27" s="123">
        <f>SUM(G28+G30+G34)</f>
        <v>78758.78</v>
      </c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</row>
    <row r="28" spans="1:254" s="110" customFormat="1" ht="15" x14ac:dyDescent="0.25">
      <c r="A28" s="125" t="s">
        <v>30</v>
      </c>
      <c r="B28" s="137" t="s">
        <v>281</v>
      </c>
      <c r="C28" s="127" t="s">
        <v>19</v>
      </c>
      <c r="D28" s="127" t="s">
        <v>34</v>
      </c>
      <c r="E28" s="127"/>
      <c r="F28" s="127"/>
      <c r="G28" s="128">
        <f>SUM(G29)</f>
        <v>8744.8700000000008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</row>
    <row r="29" spans="1:254" s="91" customFormat="1" ht="49.5" customHeight="1" x14ac:dyDescent="0.2">
      <c r="A29" s="125" t="s">
        <v>282</v>
      </c>
      <c r="B29" s="131" t="s">
        <v>281</v>
      </c>
      <c r="C29" s="127" t="s">
        <v>19</v>
      </c>
      <c r="D29" s="127" t="s">
        <v>34</v>
      </c>
      <c r="E29" s="127" t="s">
        <v>286</v>
      </c>
      <c r="F29" s="127" t="s">
        <v>26</v>
      </c>
      <c r="G29" s="128">
        <v>8744.8700000000008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</row>
    <row r="30" spans="1:254" ht="20.25" customHeight="1" x14ac:dyDescent="0.2">
      <c r="A30" s="125" t="s">
        <v>30</v>
      </c>
      <c r="B30" s="137" t="s">
        <v>281</v>
      </c>
      <c r="C30" s="127" t="s">
        <v>19</v>
      </c>
      <c r="D30" s="127" t="s">
        <v>34</v>
      </c>
      <c r="E30" s="127"/>
      <c r="F30" s="127"/>
      <c r="G30" s="128">
        <f>SUM(G31+G32+G33)</f>
        <v>67498.45</v>
      </c>
    </row>
    <row r="31" spans="1:254" ht="69.75" customHeight="1" x14ac:dyDescent="0.2">
      <c r="A31" s="125" t="s">
        <v>282</v>
      </c>
      <c r="B31" s="131" t="s">
        <v>281</v>
      </c>
      <c r="C31" s="127" t="s">
        <v>19</v>
      </c>
      <c r="D31" s="127" t="s">
        <v>34</v>
      </c>
      <c r="E31" s="127" t="s">
        <v>29</v>
      </c>
      <c r="F31" s="127" t="s">
        <v>26</v>
      </c>
      <c r="G31" s="128">
        <v>60976.38</v>
      </c>
    </row>
    <row r="32" spans="1:254" ht="25.5" x14ac:dyDescent="0.2">
      <c r="A32" s="125" t="s">
        <v>283</v>
      </c>
      <c r="B32" s="137" t="s">
        <v>281</v>
      </c>
      <c r="C32" s="127" t="s">
        <v>19</v>
      </c>
      <c r="D32" s="127" t="s">
        <v>34</v>
      </c>
      <c r="E32" s="127" t="s">
        <v>29</v>
      </c>
      <c r="F32" s="127" t="s">
        <v>32</v>
      </c>
      <c r="G32" s="128">
        <v>6462.07</v>
      </c>
    </row>
    <row r="33" spans="1:254" ht="15" x14ac:dyDescent="0.25">
      <c r="A33" s="125" t="s">
        <v>40</v>
      </c>
      <c r="B33" s="137" t="s">
        <v>281</v>
      </c>
      <c r="C33" s="137" t="s">
        <v>19</v>
      </c>
      <c r="D33" s="137" t="s">
        <v>34</v>
      </c>
      <c r="E33" s="127" t="s">
        <v>29</v>
      </c>
      <c r="F33" s="137" t="s">
        <v>41</v>
      </c>
      <c r="G33" s="128">
        <v>60</v>
      </c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  <c r="IN33" s="145"/>
      <c r="IO33" s="145"/>
      <c r="IP33" s="145"/>
      <c r="IQ33" s="145"/>
      <c r="IR33" s="145"/>
      <c r="IS33" s="145"/>
      <c r="IT33" s="145"/>
    </row>
    <row r="34" spans="1:254" ht="40.5" x14ac:dyDescent="0.25">
      <c r="A34" s="120" t="s">
        <v>35</v>
      </c>
      <c r="B34" s="135" t="s">
        <v>281</v>
      </c>
      <c r="C34" s="135" t="s">
        <v>19</v>
      </c>
      <c r="D34" s="135" t="s">
        <v>34</v>
      </c>
      <c r="E34" s="135" t="s">
        <v>36</v>
      </c>
      <c r="F34" s="135"/>
      <c r="G34" s="123">
        <f>SUM(G35)</f>
        <v>2515.46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  <c r="HO34" s="146"/>
      <c r="HP34" s="146"/>
      <c r="HQ34" s="146"/>
      <c r="HR34" s="146"/>
      <c r="HS34" s="146"/>
      <c r="HT34" s="146"/>
      <c r="HU34" s="146"/>
      <c r="HV34" s="146"/>
      <c r="HW34" s="146"/>
      <c r="HX34" s="146"/>
      <c r="HY34" s="146"/>
      <c r="HZ34" s="146"/>
      <c r="IA34" s="146"/>
      <c r="IB34" s="146"/>
      <c r="IC34" s="146"/>
      <c r="ID34" s="146"/>
      <c r="IE34" s="146"/>
      <c r="IF34" s="146"/>
      <c r="IG34" s="146"/>
      <c r="IH34" s="146"/>
      <c r="II34" s="146"/>
      <c r="IJ34" s="146"/>
      <c r="IK34" s="146"/>
      <c r="IL34" s="146"/>
      <c r="IM34" s="146"/>
      <c r="IN34" s="146"/>
      <c r="IO34" s="146"/>
      <c r="IP34" s="146"/>
      <c r="IQ34" s="146"/>
      <c r="IR34" s="146"/>
      <c r="IS34" s="146"/>
      <c r="IT34" s="146"/>
    </row>
    <row r="35" spans="1:254" ht="68.25" customHeight="1" x14ac:dyDescent="0.2">
      <c r="A35" s="125" t="s">
        <v>282</v>
      </c>
      <c r="B35" s="131" t="s">
        <v>281</v>
      </c>
      <c r="C35" s="132" t="s">
        <v>19</v>
      </c>
      <c r="D35" s="132" t="s">
        <v>34</v>
      </c>
      <c r="E35" s="147" t="s">
        <v>36</v>
      </c>
      <c r="F35" s="132" t="s">
        <v>26</v>
      </c>
      <c r="G35" s="128">
        <v>2515.46</v>
      </c>
    </row>
    <row r="36" spans="1:254" s="145" customFormat="1" ht="23.25" customHeight="1" x14ac:dyDescent="0.25">
      <c r="A36" s="134" t="s">
        <v>42</v>
      </c>
      <c r="B36" s="113" t="s">
        <v>281</v>
      </c>
      <c r="C36" s="141" t="s">
        <v>19</v>
      </c>
      <c r="D36" s="141" t="s">
        <v>43</v>
      </c>
      <c r="E36" s="113"/>
      <c r="F36" s="141"/>
      <c r="G36" s="114">
        <f>SUM(G37)</f>
        <v>32.700000000000003</v>
      </c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 s="148"/>
      <c r="IJ36" s="148"/>
      <c r="IK36" s="148"/>
      <c r="IL36" s="148"/>
      <c r="IM36" s="148"/>
      <c r="IN36" s="148"/>
      <c r="IO36" s="148"/>
      <c r="IP36" s="148"/>
      <c r="IQ36" s="148"/>
      <c r="IR36" s="148"/>
      <c r="IS36" s="148"/>
      <c r="IT36" s="148"/>
    </row>
    <row r="37" spans="1:254" s="146" customFormat="1" ht="75" customHeight="1" x14ac:dyDescent="0.25">
      <c r="A37" s="120" t="s">
        <v>44</v>
      </c>
      <c r="B37" s="135" t="s">
        <v>281</v>
      </c>
      <c r="C37" s="122" t="s">
        <v>19</v>
      </c>
      <c r="D37" s="122" t="s">
        <v>43</v>
      </c>
      <c r="E37" s="135" t="s">
        <v>45</v>
      </c>
      <c r="F37" s="122"/>
      <c r="G37" s="123">
        <f>SUM(G38)</f>
        <v>32.700000000000003</v>
      </c>
    </row>
    <row r="38" spans="1:254" ht="25.5" x14ac:dyDescent="0.2">
      <c r="A38" s="125" t="s">
        <v>283</v>
      </c>
      <c r="B38" s="131" t="s">
        <v>281</v>
      </c>
      <c r="C38" s="132" t="s">
        <v>19</v>
      </c>
      <c r="D38" s="132" t="s">
        <v>43</v>
      </c>
      <c r="E38" s="147" t="s">
        <v>45</v>
      </c>
      <c r="F38" s="132" t="s">
        <v>32</v>
      </c>
      <c r="G38" s="128">
        <v>32.700000000000003</v>
      </c>
    </row>
    <row r="39" spans="1:254" s="148" customFormat="1" ht="28.5" x14ac:dyDescent="0.2">
      <c r="A39" s="134" t="s">
        <v>287</v>
      </c>
      <c r="B39" s="113" t="s">
        <v>281</v>
      </c>
      <c r="C39" s="141" t="s">
        <v>19</v>
      </c>
      <c r="D39" s="141" t="s">
        <v>48</v>
      </c>
      <c r="E39" s="113"/>
      <c r="F39" s="141"/>
      <c r="G39" s="114">
        <f>SUM(G40)</f>
        <v>2500</v>
      </c>
    </row>
    <row r="40" spans="1:254" s="146" customFormat="1" ht="13.5" x14ac:dyDescent="0.25">
      <c r="A40" s="120" t="s">
        <v>287</v>
      </c>
      <c r="B40" s="135" t="s">
        <v>281</v>
      </c>
      <c r="C40" s="122" t="s">
        <v>19</v>
      </c>
      <c r="D40" s="122" t="s">
        <v>48</v>
      </c>
      <c r="E40" s="135" t="s">
        <v>49</v>
      </c>
      <c r="F40" s="122"/>
      <c r="G40" s="123">
        <f>SUM(G41)</f>
        <v>2500</v>
      </c>
    </row>
    <row r="41" spans="1:254" s="129" customFormat="1" ht="25.5" x14ac:dyDescent="0.2">
      <c r="A41" s="125" t="s">
        <v>283</v>
      </c>
      <c r="B41" s="137" t="s">
        <v>281</v>
      </c>
      <c r="C41" s="127" t="s">
        <v>19</v>
      </c>
      <c r="D41" s="127" t="s">
        <v>48</v>
      </c>
      <c r="E41" s="137" t="s">
        <v>49</v>
      </c>
      <c r="F41" s="127" t="s">
        <v>32</v>
      </c>
      <c r="G41" s="128">
        <v>2500</v>
      </c>
    </row>
    <row r="42" spans="1:254" s="148" customFormat="1" ht="15" x14ac:dyDescent="0.25">
      <c r="A42" s="140" t="s">
        <v>50</v>
      </c>
      <c r="B42" s="149" t="s">
        <v>281</v>
      </c>
      <c r="C42" s="113" t="s">
        <v>19</v>
      </c>
      <c r="D42" s="113" t="s">
        <v>51</v>
      </c>
      <c r="E42" s="113"/>
      <c r="F42" s="113"/>
      <c r="G42" s="114">
        <f>SUM(G43)</f>
        <v>2500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</row>
    <row r="43" spans="1:254" s="146" customFormat="1" ht="13.5" x14ac:dyDescent="0.25">
      <c r="A43" s="150" t="s">
        <v>50</v>
      </c>
      <c r="B43" s="117" t="s">
        <v>281</v>
      </c>
      <c r="C43" s="135" t="s">
        <v>19</v>
      </c>
      <c r="D43" s="135" t="s">
        <v>51</v>
      </c>
      <c r="E43" s="135" t="s">
        <v>288</v>
      </c>
      <c r="F43" s="135"/>
      <c r="G43" s="123">
        <f>SUM(G44)</f>
        <v>2500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</row>
    <row r="44" spans="1:254" ht="25.5" x14ac:dyDescent="0.2">
      <c r="A44" s="125" t="s">
        <v>52</v>
      </c>
      <c r="B44" s="127" t="s">
        <v>281</v>
      </c>
      <c r="C44" s="137" t="s">
        <v>19</v>
      </c>
      <c r="D44" s="137" t="s">
        <v>51</v>
      </c>
      <c r="E44" s="137" t="s">
        <v>53</v>
      </c>
      <c r="F44" s="137"/>
      <c r="G44" s="128">
        <f>SUM(G45)</f>
        <v>2500</v>
      </c>
    </row>
    <row r="45" spans="1:254" x14ac:dyDescent="0.2">
      <c r="A45" s="130" t="s">
        <v>40</v>
      </c>
      <c r="B45" s="151" t="s">
        <v>281</v>
      </c>
      <c r="C45" s="147" t="s">
        <v>19</v>
      </c>
      <c r="D45" s="147" t="s">
        <v>51</v>
      </c>
      <c r="E45" s="147" t="s">
        <v>288</v>
      </c>
      <c r="F45" s="147" t="s">
        <v>41</v>
      </c>
      <c r="G45" s="133">
        <v>2500</v>
      </c>
    </row>
    <row r="46" spans="1:254" ht="14.25" x14ac:dyDescent="0.2">
      <c r="A46" s="140" t="s">
        <v>54</v>
      </c>
      <c r="B46" s="117" t="s">
        <v>281</v>
      </c>
      <c r="C46" s="113" t="s">
        <v>19</v>
      </c>
      <c r="D46" s="113" t="s">
        <v>55</v>
      </c>
      <c r="E46" s="113"/>
      <c r="F46" s="113"/>
      <c r="G46" s="114">
        <f>SUM(G47+G59+G64+G52+G57+G71)</f>
        <v>15348.069999999998</v>
      </c>
    </row>
    <row r="47" spans="1:254" ht="27" x14ac:dyDescent="0.25">
      <c r="A47" s="120" t="s">
        <v>22</v>
      </c>
      <c r="B47" s="121" t="s">
        <v>281</v>
      </c>
      <c r="C47" s="122" t="s">
        <v>19</v>
      </c>
      <c r="D47" s="122" t="s">
        <v>55</v>
      </c>
      <c r="E47" s="122" t="s">
        <v>56</v>
      </c>
      <c r="F47" s="122"/>
      <c r="G47" s="123">
        <f>SUM(G48)</f>
        <v>1610.8</v>
      </c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4"/>
      <c r="FL47" s="124"/>
      <c r="FM47" s="124"/>
      <c r="FN47" s="124"/>
      <c r="FO47" s="124"/>
      <c r="FP47" s="124"/>
      <c r="FQ47" s="124"/>
      <c r="FR47" s="124"/>
      <c r="FS47" s="124"/>
      <c r="FT47" s="124"/>
      <c r="FU47" s="124"/>
      <c r="FV47" s="124"/>
      <c r="FW47" s="124"/>
      <c r="FX47" s="124"/>
      <c r="FY47" s="124"/>
      <c r="FZ47" s="124"/>
      <c r="GA47" s="124"/>
      <c r="GB47" s="124"/>
      <c r="GC47" s="124"/>
      <c r="GD47" s="124"/>
      <c r="GE47" s="124"/>
      <c r="GF47" s="124"/>
      <c r="GG47" s="124"/>
      <c r="GH47" s="124"/>
      <c r="GI47" s="124"/>
      <c r="GJ47" s="124"/>
      <c r="GK47" s="124"/>
      <c r="GL47" s="124"/>
      <c r="GM47" s="124"/>
      <c r="GN47" s="124"/>
      <c r="GO47" s="124"/>
      <c r="GP47" s="124"/>
      <c r="GQ47" s="124"/>
      <c r="GR47" s="124"/>
      <c r="GS47" s="124"/>
      <c r="GT47" s="124"/>
      <c r="GU47" s="124"/>
      <c r="GV47" s="124"/>
      <c r="GW47" s="124"/>
      <c r="GX47" s="124"/>
      <c r="GY47" s="124"/>
      <c r="GZ47" s="124"/>
      <c r="HA47" s="124"/>
      <c r="HB47" s="124"/>
      <c r="HC47" s="124"/>
      <c r="HD47" s="124"/>
      <c r="HE47" s="124"/>
      <c r="HF47" s="124"/>
      <c r="HG47" s="124"/>
      <c r="HH47" s="124"/>
      <c r="HI47" s="124"/>
      <c r="HJ47" s="124"/>
      <c r="HK47" s="124"/>
      <c r="HL47" s="124"/>
      <c r="HM47" s="124"/>
      <c r="HN47" s="124"/>
      <c r="HO47" s="124"/>
      <c r="HP47" s="124"/>
      <c r="HQ47" s="124"/>
      <c r="HR47" s="124"/>
      <c r="HS47" s="124"/>
      <c r="HT47" s="124"/>
      <c r="HU47" s="124"/>
      <c r="HV47" s="124"/>
      <c r="HW47" s="124"/>
      <c r="HX47" s="124"/>
      <c r="HY47" s="124"/>
      <c r="HZ47" s="124"/>
      <c r="IA47" s="124"/>
      <c r="IB47" s="124"/>
      <c r="IC47" s="124"/>
      <c r="ID47" s="124"/>
      <c r="IE47" s="124"/>
      <c r="IF47" s="124"/>
      <c r="IG47" s="124"/>
      <c r="IH47" s="124"/>
      <c r="II47" s="124"/>
      <c r="IJ47" s="124"/>
      <c r="IK47" s="124"/>
      <c r="IL47" s="124"/>
      <c r="IM47" s="124"/>
      <c r="IN47" s="124"/>
      <c r="IO47" s="124"/>
      <c r="IP47" s="124"/>
      <c r="IQ47" s="124"/>
      <c r="IR47" s="124"/>
      <c r="IS47" s="124"/>
      <c r="IT47" s="124"/>
    </row>
    <row r="48" spans="1:254" ht="25.5" x14ac:dyDescent="0.2">
      <c r="A48" s="130" t="s">
        <v>57</v>
      </c>
      <c r="B48" s="131" t="s">
        <v>281</v>
      </c>
      <c r="C48" s="132" t="s">
        <v>58</v>
      </c>
      <c r="D48" s="132" t="s">
        <v>55</v>
      </c>
      <c r="E48" s="132" t="s">
        <v>56</v>
      </c>
      <c r="F48" s="132"/>
      <c r="G48" s="133">
        <f>SUM(G49+G50+G51)</f>
        <v>1610.8</v>
      </c>
    </row>
    <row r="49" spans="1:254" ht="51" customHeight="1" x14ac:dyDescent="0.2">
      <c r="A49" s="125" t="s">
        <v>282</v>
      </c>
      <c r="B49" s="137" t="s">
        <v>281</v>
      </c>
      <c r="C49" s="127" t="s">
        <v>19</v>
      </c>
      <c r="D49" s="127" t="s">
        <v>55</v>
      </c>
      <c r="E49" s="127" t="s">
        <v>56</v>
      </c>
      <c r="F49" s="127" t="s">
        <v>26</v>
      </c>
      <c r="G49" s="128">
        <v>1188.3</v>
      </c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  <c r="FT49" s="152"/>
      <c r="FU49" s="152"/>
      <c r="FV49" s="152"/>
      <c r="FW49" s="152"/>
      <c r="FX49" s="152"/>
      <c r="FY49" s="152"/>
      <c r="FZ49" s="152"/>
      <c r="GA49" s="152"/>
      <c r="GB49" s="152"/>
      <c r="GC49" s="152"/>
      <c r="GD49" s="152"/>
      <c r="GE49" s="152"/>
      <c r="GF49" s="152"/>
      <c r="GG49" s="152"/>
      <c r="GH49" s="152"/>
      <c r="GI49" s="152"/>
      <c r="GJ49" s="152"/>
      <c r="GK49" s="152"/>
      <c r="GL49" s="152"/>
      <c r="GM49" s="152"/>
      <c r="GN49" s="152"/>
      <c r="GO49" s="152"/>
      <c r="GP49" s="152"/>
      <c r="GQ49" s="152"/>
      <c r="GR49" s="152"/>
      <c r="GS49" s="152"/>
      <c r="GT49" s="152"/>
      <c r="GU49" s="152"/>
      <c r="GV49" s="152"/>
      <c r="GW49" s="152"/>
      <c r="GX49" s="152"/>
      <c r="GY49" s="152"/>
      <c r="GZ49" s="152"/>
      <c r="HA49" s="152"/>
      <c r="HB49" s="152"/>
      <c r="HC49" s="152"/>
      <c r="HD49" s="152"/>
      <c r="HE49" s="152"/>
      <c r="HF49" s="152"/>
      <c r="HG49" s="152"/>
      <c r="HH49" s="152"/>
      <c r="HI49" s="152"/>
      <c r="HJ49" s="152"/>
      <c r="HK49" s="152"/>
      <c r="HL49" s="152"/>
      <c r="HM49" s="152"/>
      <c r="HN49" s="152"/>
      <c r="HO49" s="152"/>
      <c r="HP49" s="152"/>
      <c r="HQ49" s="152"/>
      <c r="HR49" s="152"/>
      <c r="HS49" s="152"/>
      <c r="HT49" s="152"/>
      <c r="HU49" s="152"/>
      <c r="HV49" s="152"/>
      <c r="HW49" s="152"/>
      <c r="HX49" s="152"/>
      <c r="HY49" s="152"/>
      <c r="HZ49" s="152"/>
      <c r="IA49" s="152"/>
      <c r="IB49" s="152"/>
      <c r="IC49" s="152"/>
      <c r="ID49" s="152"/>
      <c r="IE49" s="152"/>
      <c r="IF49" s="152"/>
      <c r="IG49" s="152"/>
      <c r="IH49" s="152"/>
      <c r="II49" s="152"/>
      <c r="IJ49" s="152"/>
      <c r="IK49" s="152"/>
      <c r="IL49" s="152"/>
      <c r="IM49" s="152"/>
      <c r="IN49" s="152"/>
      <c r="IO49" s="152"/>
      <c r="IP49" s="152"/>
      <c r="IQ49" s="152"/>
      <c r="IR49" s="152"/>
      <c r="IS49" s="152"/>
      <c r="IT49" s="152"/>
    </row>
    <row r="50" spans="1:254" s="124" customFormat="1" ht="26.25" x14ac:dyDescent="0.25">
      <c r="A50" s="125" t="s">
        <v>283</v>
      </c>
      <c r="B50" s="137" t="s">
        <v>281</v>
      </c>
      <c r="C50" s="127" t="s">
        <v>19</v>
      </c>
      <c r="D50" s="127" t="s">
        <v>55</v>
      </c>
      <c r="E50" s="127" t="s">
        <v>56</v>
      </c>
      <c r="F50" s="127" t="s">
        <v>32</v>
      </c>
      <c r="G50" s="128">
        <v>304.02</v>
      </c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29"/>
      <c r="GD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  <c r="GS50" s="129"/>
      <c r="GT50" s="129"/>
      <c r="GU50" s="129"/>
      <c r="GV50" s="129"/>
      <c r="GW50" s="129"/>
      <c r="GX50" s="129"/>
      <c r="GY50" s="129"/>
      <c r="GZ50" s="129"/>
      <c r="HA50" s="129"/>
      <c r="HB50" s="129"/>
      <c r="HC50" s="129"/>
      <c r="HD50" s="129"/>
      <c r="HE50" s="129"/>
      <c r="HF50" s="129"/>
      <c r="HG50" s="129"/>
      <c r="HH50" s="129"/>
      <c r="HI50" s="129"/>
      <c r="HJ50" s="129"/>
      <c r="HK50" s="129"/>
      <c r="HL50" s="129"/>
      <c r="HM50" s="129"/>
      <c r="HN50" s="129"/>
      <c r="HO50" s="129"/>
      <c r="HP50" s="129"/>
      <c r="HQ50" s="129"/>
      <c r="HR50" s="129"/>
      <c r="HS50" s="129"/>
      <c r="HT50" s="129"/>
      <c r="HU50" s="129"/>
      <c r="HV50" s="129"/>
      <c r="HW50" s="129"/>
      <c r="HX50" s="129"/>
      <c r="HY50" s="129"/>
      <c r="HZ50" s="129"/>
      <c r="IA50" s="129"/>
      <c r="IB50" s="129"/>
      <c r="IC50" s="129"/>
      <c r="ID50" s="129"/>
      <c r="IE50" s="129"/>
      <c r="IF50" s="129"/>
      <c r="IG50" s="129"/>
      <c r="IH50" s="129"/>
      <c r="II50" s="129"/>
      <c r="IJ50" s="129"/>
      <c r="IK50" s="129"/>
      <c r="IL50" s="129"/>
      <c r="IM50" s="129"/>
      <c r="IN50" s="129"/>
      <c r="IO50" s="129"/>
      <c r="IP50" s="129"/>
      <c r="IQ50" s="129"/>
      <c r="IR50" s="129"/>
      <c r="IS50" s="129"/>
      <c r="IT50" s="129"/>
    </row>
    <row r="51" spans="1:254" ht="69.75" customHeight="1" x14ac:dyDescent="0.2">
      <c r="A51" s="125" t="s">
        <v>282</v>
      </c>
      <c r="B51" s="137" t="s">
        <v>281</v>
      </c>
      <c r="C51" s="127" t="s">
        <v>19</v>
      </c>
      <c r="D51" s="127" t="s">
        <v>55</v>
      </c>
      <c r="E51" s="127" t="s">
        <v>289</v>
      </c>
      <c r="F51" s="127" t="s">
        <v>26</v>
      </c>
      <c r="G51" s="128">
        <v>118.48</v>
      </c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  <c r="IM51" s="129"/>
      <c r="IN51" s="129"/>
      <c r="IO51" s="129"/>
      <c r="IP51" s="129"/>
      <c r="IQ51" s="129"/>
      <c r="IR51" s="129"/>
      <c r="IS51" s="129"/>
      <c r="IT51" s="129"/>
    </row>
    <row r="52" spans="1:254" s="152" customFormat="1" ht="32.25" customHeight="1" x14ac:dyDescent="0.25">
      <c r="A52" s="120" t="s">
        <v>60</v>
      </c>
      <c r="B52" s="135" t="s">
        <v>281</v>
      </c>
      <c r="C52" s="135" t="s">
        <v>19</v>
      </c>
      <c r="D52" s="135" t="s">
        <v>55</v>
      </c>
      <c r="E52" s="135" t="s">
        <v>61</v>
      </c>
      <c r="F52" s="135"/>
      <c r="G52" s="123">
        <f>SUM(G53)</f>
        <v>964</v>
      </c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  <c r="HE52" s="129"/>
      <c r="HF52" s="129"/>
      <c r="HG52" s="129"/>
      <c r="HH52" s="129"/>
      <c r="HI52" s="129"/>
      <c r="HJ52" s="129"/>
      <c r="HK52" s="129"/>
      <c r="HL52" s="129"/>
      <c r="HM52" s="129"/>
      <c r="HN52" s="129"/>
      <c r="HO52" s="129"/>
      <c r="HP52" s="129"/>
      <c r="HQ52" s="129"/>
      <c r="HR52" s="129"/>
      <c r="HS52" s="129"/>
      <c r="HT52" s="129"/>
      <c r="HU52" s="129"/>
      <c r="HV52" s="129"/>
      <c r="HW52" s="129"/>
      <c r="HX52" s="129"/>
      <c r="HY52" s="129"/>
      <c r="HZ52" s="129"/>
      <c r="IA52" s="129"/>
      <c r="IB52" s="129"/>
      <c r="IC52" s="129"/>
      <c r="ID52" s="129"/>
      <c r="IE52" s="129"/>
      <c r="IF52" s="129"/>
      <c r="IG52" s="129"/>
      <c r="IH52" s="129"/>
      <c r="II52" s="129"/>
      <c r="IJ52" s="129"/>
      <c r="IK52" s="129"/>
      <c r="IL52" s="129"/>
      <c r="IM52" s="129"/>
      <c r="IN52" s="129"/>
      <c r="IO52" s="129"/>
      <c r="IP52" s="129"/>
      <c r="IQ52" s="129"/>
      <c r="IR52" s="129"/>
      <c r="IS52" s="129"/>
      <c r="IT52" s="129"/>
    </row>
    <row r="53" spans="1:254" s="129" customFormat="1" ht="38.25" x14ac:dyDescent="0.2">
      <c r="A53" s="153" t="s">
        <v>62</v>
      </c>
      <c r="B53" s="131" t="s">
        <v>281</v>
      </c>
      <c r="C53" s="137" t="s">
        <v>19</v>
      </c>
      <c r="D53" s="137" t="s">
        <v>55</v>
      </c>
      <c r="E53" s="137" t="s">
        <v>61</v>
      </c>
      <c r="F53" s="137"/>
      <c r="G53" s="128">
        <f>SUM(G54+G56+G55)</f>
        <v>964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</row>
    <row r="54" spans="1:254" s="129" customFormat="1" ht="61.5" customHeight="1" x14ac:dyDescent="0.2">
      <c r="A54" s="130" t="s">
        <v>282</v>
      </c>
      <c r="B54" s="147" t="s">
        <v>281</v>
      </c>
      <c r="C54" s="132" t="s">
        <v>19</v>
      </c>
      <c r="D54" s="132" t="s">
        <v>55</v>
      </c>
      <c r="E54" s="147" t="s">
        <v>61</v>
      </c>
      <c r="F54" s="132" t="s">
        <v>26</v>
      </c>
      <c r="G54" s="133">
        <v>571.1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146"/>
      <c r="GC54" s="146"/>
      <c r="GD54" s="146"/>
      <c r="GE54" s="146"/>
      <c r="GF54" s="146"/>
      <c r="GG54" s="146"/>
      <c r="GH54" s="146"/>
      <c r="GI54" s="146"/>
      <c r="GJ54" s="146"/>
      <c r="GK54" s="146"/>
      <c r="GL54" s="146"/>
      <c r="GM54" s="146"/>
      <c r="GN54" s="146"/>
      <c r="GO54" s="146"/>
      <c r="GP54" s="146"/>
      <c r="GQ54" s="146"/>
      <c r="GR54" s="146"/>
      <c r="GS54" s="146"/>
      <c r="GT54" s="146"/>
      <c r="GU54" s="146"/>
      <c r="GV54" s="146"/>
      <c r="GW54" s="146"/>
      <c r="GX54" s="146"/>
      <c r="GY54" s="146"/>
      <c r="GZ54" s="146"/>
      <c r="HA54" s="146"/>
      <c r="HB54" s="146"/>
      <c r="HC54" s="146"/>
      <c r="HD54" s="146"/>
      <c r="HE54" s="146"/>
      <c r="HF54" s="146"/>
      <c r="HG54" s="146"/>
      <c r="HH54" s="146"/>
      <c r="HI54" s="146"/>
      <c r="HJ54" s="146"/>
      <c r="HK54" s="146"/>
      <c r="HL54" s="146"/>
      <c r="HM54" s="146"/>
      <c r="HN54" s="146"/>
      <c r="HO54" s="146"/>
      <c r="HP54" s="146"/>
      <c r="HQ54" s="146"/>
      <c r="HR54" s="146"/>
      <c r="HS54" s="146"/>
      <c r="HT54" s="146"/>
      <c r="HU54" s="146"/>
      <c r="HV54" s="146"/>
      <c r="HW54" s="146"/>
      <c r="HX54" s="146"/>
      <c r="HY54" s="146"/>
      <c r="HZ54" s="146"/>
      <c r="IA54" s="146"/>
      <c r="IB54" s="146"/>
      <c r="IC54" s="146"/>
      <c r="ID54" s="146"/>
      <c r="IE54" s="146"/>
      <c r="IF54" s="146"/>
      <c r="IG54" s="146"/>
      <c r="IH54" s="146"/>
      <c r="II54" s="146"/>
      <c r="IJ54" s="146"/>
      <c r="IK54" s="146"/>
      <c r="IL54" s="146"/>
      <c r="IM54" s="146"/>
      <c r="IN54" s="146"/>
      <c r="IO54" s="146"/>
      <c r="IP54" s="146"/>
      <c r="IQ54" s="146"/>
      <c r="IR54" s="146"/>
      <c r="IS54" s="146"/>
      <c r="IT54" s="146"/>
    </row>
    <row r="55" spans="1:254" s="129" customFormat="1" ht="65.25" customHeight="1" x14ac:dyDescent="0.2">
      <c r="A55" s="130" t="s">
        <v>282</v>
      </c>
      <c r="B55" s="147" t="s">
        <v>281</v>
      </c>
      <c r="C55" s="132" t="s">
        <v>19</v>
      </c>
      <c r="D55" s="132" t="s">
        <v>55</v>
      </c>
      <c r="E55" s="132" t="s">
        <v>290</v>
      </c>
      <c r="F55" s="132" t="s">
        <v>26</v>
      </c>
      <c r="G55" s="133">
        <v>178.4</v>
      </c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</row>
    <row r="56" spans="1:254" ht="25.5" x14ac:dyDescent="0.2">
      <c r="A56" s="130" t="s">
        <v>283</v>
      </c>
      <c r="B56" s="147" t="s">
        <v>281</v>
      </c>
      <c r="C56" s="132" t="s">
        <v>19</v>
      </c>
      <c r="D56" s="132" t="s">
        <v>55</v>
      </c>
      <c r="E56" s="147" t="s">
        <v>61</v>
      </c>
      <c r="F56" s="132" t="s">
        <v>32</v>
      </c>
      <c r="G56" s="133">
        <v>214.5</v>
      </c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  <c r="EV56" s="148"/>
      <c r="EW56" s="148"/>
      <c r="EX56" s="148"/>
      <c r="EY56" s="148"/>
      <c r="EZ56" s="148"/>
      <c r="FA56" s="148"/>
      <c r="FB56" s="148"/>
      <c r="FC56" s="148"/>
      <c r="FD56" s="148"/>
      <c r="FE56" s="148"/>
      <c r="FF56" s="148"/>
      <c r="FG56" s="148"/>
      <c r="FH56" s="148"/>
      <c r="FI56" s="148"/>
      <c r="FJ56" s="148"/>
      <c r="FK56" s="148"/>
      <c r="FL56" s="148"/>
      <c r="FM56" s="148"/>
      <c r="FN56" s="148"/>
      <c r="FO56" s="148"/>
      <c r="FP56" s="148"/>
      <c r="FQ56" s="148"/>
      <c r="FR56" s="148"/>
      <c r="FS56" s="148"/>
      <c r="FT56" s="148"/>
      <c r="FU56" s="148"/>
      <c r="FV56" s="148"/>
      <c r="FW56" s="148"/>
      <c r="FX56" s="148"/>
      <c r="FY56" s="148"/>
      <c r="FZ56" s="148"/>
      <c r="GA56" s="148"/>
      <c r="GB56" s="148"/>
      <c r="GC56" s="148"/>
      <c r="GD56" s="148"/>
      <c r="GE56" s="148"/>
      <c r="GF56" s="148"/>
      <c r="GG56" s="148"/>
      <c r="GH56" s="148"/>
      <c r="GI56" s="148"/>
      <c r="GJ56" s="148"/>
      <c r="GK56" s="148"/>
      <c r="GL56" s="148"/>
      <c r="GM56" s="148"/>
      <c r="GN56" s="148"/>
      <c r="GO56" s="148"/>
      <c r="GP56" s="148"/>
      <c r="GQ56" s="148"/>
      <c r="GR56" s="148"/>
      <c r="GS56" s="148"/>
      <c r="GT56" s="148"/>
      <c r="GU56" s="148"/>
      <c r="GV56" s="148"/>
      <c r="GW56" s="148"/>
      <c r="GX56" s="148"/>
      <c r="GY56" s="148"/>
      <c r="GZ56" s="148"/>
      <c r="HA56" s="148"/>
      <c r="HB56" s="148"/>
      <c r="HC56" s="148"/>
      <c r="HD56" s="148"/>
      <c r="HE56" s="148"/>
      <c r="HF56" s="148"/>
      <c r="HG56" s="148"/>
      <c r="HH56" s="148"/>
      <c r="HI56" s="148"/>
      <c r="HJ56" s="148"/>
      <c r="HK56" s="148"/>
      <c r="HL56" s="148"/>
      <c r="HM56" s="148"/>
      <c r="HN56" s="148"/>
      <c r="HO56" s="148"/>
      <c r="HP56" s="148"/>
      <c r="HQ56" s="148"/>
      <c r="HR56" s="148"/>
      <c r="HS56" s="148"/>
      <c r="HT56" s="148"/>
      <c r="HU56" s="148"/>
      <c r="HV56" s="148"/>
      <c r="HW56" s="148"/>
      <c r="HX56" s="148"/>
      <c r="HY56" s="148"/>
      <c r="HZ56" s="148"/>
      <c r="IA56" s="148"/>
      <c r="IB56" s="148"/>
      <c r="IC56" s="148"/>
      <c r="ID56" s="148"/>
      <c r="IE56" s="148"/>
      <c r="IF56" s="148"/>
      <c r="IG56" s="148"/>
      <c r="IH56" s="148"/>
      <c r="II56" s="148"/>
      <c r="IJ56" s="148"/>
      <c r="IK56" s="148"/>
      <c r="IL56" s="148"/>
      <c r="IM56" s="148"/>
      <c r="IN56" s="148"/>
      <c r="IO56" s="148"/>
      <c r="IP56" s="148"/>
      <c r="IQ56" s="148"/>
      <c r="IR56" s="148"/>
      <c r="IS56" s="148"/>
      <c r="IT56" s="148"/>
    </row>
    <row r="57" spans="1:254" s="146" customFormat="1" ht="54.75" customHeight="1" x14ac:dyDescent="0.25">
      <c r="A57" s="125" t="s">
        <v>64</v>
      </c>
      <c r="B57" s="137" t="s">
        <v>281</v>
      </c>
      <c r="C57" s="127" t="s">
        <v>19</v>
      </c>
      <c r="D57" s="127" t="s">
        <v>55</v>
      </c>
      <c r="E57" s="127" t="s">
        <v>65</v>
      </c>
      <c r="F57" s="127"/>
      <c r="G57" s="128">
        <f>SUM(G58)</f>
        <v>0.22</v>
      </c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4"/>
      <c r="FR57" s="144"/>
      <c r="FS57" s="144"/>
      <c r="FT57" s="144"/>
      <c r="FU57" s="144"/>
      <c r="FV57" s="144"/>
      <c r="FW57" s="144"/>
      <c r="FX57" s="144"/>
      <c r="FY57" s="144"/>
      <c r="FZ57" s="144"/>
      <c r="GA57" s="144"/>
      <c r="GB57" s="144"/>
      <c r="GC57" s="144"/>
      <c r="GD57" s="144"/>
      <c r="GE57" s="144"/>
      <c r="GF57" s="144"/>
      <c r="GG57" s="144"/>
      <c r="GH57" s="144"/>
      <c r="GI57" s="144"/>
      <c r="GJ57" s="144"/>
      <c r="GK57" s="144"/>
      <c r="GL57" s="144"/>
      <c r="GM57" s="144"/>
      <c r="GN57" s="144"/>
      <c r="GO57" s="144"/>
      <c r="GP57" s="144"/>
      <c r="GQ57" s="144"/>
      <c r="GR57" s="144"/>
      <c r="GS57" s="144"/>
      <c r="GT57" s="144"/>
      <c r="GU57" s="144"/>
      <c r="GV57" s="144"/>
      <c r="GW57" s="144"/>
      <c r="GX57" s="144"/>
      <c r="GY57" s="144"/>
      <c r="GZ57" s="144"/>
      <c r="HA57" s="144"/>
      <c r="HB57" s="144"/>
      <c r="HC57" s="144"/>
      <c r="HD57" s="144"/>
      <c r="HE57" s="144"/>
      <c r="HF57" s="144"/>
      <c r="HG57" s="144"/>
      <c r="HH57" s="144"/>
      <c r="HI57" s="144"/>
      <c r="HJ57" s="144"/>
      <c r="HK57" s="144"/>
      <c r="HL57" s="144"/>
      <c r="HM57" s="144"/>
      <c r="HN57" s="144"/>
      <c r="HO57" s="144"/>
      <c r="HP57" s="144"/>
      <c r="HQ57" s="144"/>
      <c r="HR57" s="144"/>
      <c r="HS57" s="144"/>
      <c r="HT57" s="144"/>
      <c r="HU57" s="144"/>
      <c r="HV57" s="144"/>
      <c r="HW57" s="144"/>
      <c r="HX57" s="144"/>
      <c r="HY57" s="144"/>
      <c r="HZ57" s="144"/>
      <c r="IA57" s="144"/>
      <c r="IB57" s="144"/>
      <c r="IC57" s="144"/>
      <c r="ID57" s="144"/>
      <c r="IE57" s="144"/>
      <c r="IF57" s="144"/>
      <c r="IG57" s="144"/>
      <c r="IH57" s="144"/>
      <c r="II57" s="144"/>
      <c r="IJ57" s="144"/>
      <c r="IK57" s="144"/>
      <c r="IL57" s="144"/>
      <c r="IM57" s="144"/>
      <c r="IN57" s="144"/>
      <c r="IO57" s="144"/>
      <c r="IP57" s="144"/>
      <c r="IQ57" s="144"/>
      <c r="IR57" s="144"/>
      <c r="IS57" s="144"/>
      <c r="IT57" s="144"/>
    </row>
    <row r="58" spans="1:254" s="91" customFormat="1" ht="67.5" customHeight="1" x14ac:dyDescent="0.2">
      <c r="A58" s="130" t="s">
        <v>282</v>
      </c>
      <c r="B58" s="147" t="s">
        <v>281</v>
      </c>
      <c r="C58" s="132" t="s">
        <v>19</v>
      </c>
      <c r="D58" s="132" t="s">
        <v>55</v>
      </c>
      <c r="E58" s="132" t="s">
        <v>65</v>
      </c>
      <c r="F58" s="132" t="s">
        <v>26</v>
      </c>
      <c r="G58" s="133">
        <v>0.22</v>
      </c>
    </row>
    <row r="59" spans="1:254" s="148" customFormat="1" ht="27" x14ac:dyDescent="0.25">
      <c r="A59" s="120" t="s">
        <v>291</v>
      </c>
      <c r="B59" s="135" t="s">
        <v>281</v>
      </c>
      <c r="C59" s="122" t="s">
        <v>19</v>
      </c>
      <c r="D59" s="122" t="s">
        <v>55</v>
      </c>
      <c r="E59" s="122"/>
      <c r="F59" s="122"/>
      <c r="G59" s="123">
        <f>SUM(G60)</f>
        <v>6560.6399999999994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  <c r="IB59" s="95"/>
      <c r="IC59" s="95"/>
      <c r="ID59" s="95"/>
      <c r="IE59" s="95"/>
      <c r="IF59" s="95"/>
      <c r="IG59" s="95"/>
      <c r="IH59" s="95"/>
      <c r="II59" s="95"/>
      <c r="IJ59" s="95"/>
      <c r="IK59" s="95"/>
      <c r="IL59" s="95"/>
      <c r="IM59" s="95"/>
      <c r="IN59" s="95"/>
      <c r="IO59" s="95"/>
      <c r="IP59" s="95"/>
      <c r="IQ59" s="95"/>
      <c r="IR59" s="95"/>
      <c r="IS59" s="95"/>
      <c r="IT59" s="95"/>
    </row>
    <row r="60" spans="1:254" s="144" customFormat="1" ht="15" x14ac:dyDescent="0.25">
      <c r="A60" s="154" t="s">
        <v>68</v>
      </c>
      <c r="B60" s="131" t="s">
        <v>281</v>
      </c>
      <c r="C60" s="132" t="s">
        <v>19</v>
      </c>
      <c r="D60" s="132" t="s">
        <v>55</v>
      </c>
      <c r="E60" s="132" t="s">
        <v>67</v>
      </c>
      <c r="F60" s="132"/>
      <c r="G60" s="133">
        <f>SUM(G61+G63+G62)</f>
        <v>6560.6399999999994</v>
      </c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52"/>
      <c r="FQ60" s="152"/>
      <c r="FR60" s="152"/>
      <c r="FS60" s="152"/>
      <c r="FT60" s="152"/>
      <c r="FU60" s="152"/>
      <c r="FV60" s="152"/>
      <c r="FW60" s="152"/>
      <c r="FX60" s="152"/>
      <c r="FY60" s="152"/>
      <c r="FZ60" s="152"/>
      <c r="GA60" s="152"/>
      <c r="GB60" s="152"/>
      <c r="GC60" s="152"/>
      <c r="GD60" s="152"/>
      <c r="GE60" s="152"/>
      <c r="GF60" s="152"/>
      <c r="GG60" s="152"/>
      <c r="GH60" s="152"/>
      <c r="GI60" s="152"/>
      <c r="GJ60" s="152"/>
      <c r="GK60" s="152"/>
      <c r="GL60" s="152"/>
      <c r="GM60" s="152"/>
      <c r="GN60" s="152"/>
      <c r="GO60" s="152"/>
      <c r="GP60" s="152"/>
      <c r="GQ60" s="152"/>
      <c r="GR60" s="152"/>
      <c r="GS60" s="152"/>
      <c r="GT60" s="152"/>
      <c r="GU60" s="152"/>
      <c r="GV60" s="152"/>
      <c r="GW60" s="152"/>
      <c r="GX60" s="152"/>
      <c r="GY60" s="152"/>
      <c r="GZ60" s="152"/>
      <c r="HA60" s="152"/>
      <c r="HB60" s="152"/>
      <c r="HC60" s="152"/>
      <c r="HD60" s="152"/>
      <c r="HE60" s="152"/>
      <c r="HF60" s="152"/>
      <c r="HG60" s="152"/>
      <c r="HH60" s="152"/>
      <c r="HI60" s="152"/>
      <c r="HJ60" s="152"/>
      <c r="HK60" s="152"/>
      <c r="HL60" s="152"/>
      <c r="HM60" s="152"/>
      <c r="HN60" s="152"/>
      <c r="HO60" s="152"/>
      <c r="HP60" s="152"/>
      <c r="HQ60" s="152"/>
      <c r="HR60" s="152"/>
      <c r="HS60" s="152"/>
      <c r="HT60" s="152"/>
      <c r="HU60" s="152"/>
      <c r="HV60" s="152"/>
      <c r="HW60" s="152"/>
      <c r="HX60" s="152"/>
      <c r="HY60" s="152"/>
      <c r="HZ60" s="152"/>
      <c r="IA60" s="152"/>
      <c r="IB60" s="152"/>
      <c r="IC60" s="152"/>
      <c r="ID60" s="152"/>
      <c r="IE60" s="152"/>
      <c r="IF60" s="152"/>
      <c r="IG60" s="152"/>
      <c r="IH60" s="152"/>
      <c r="II60" s="152"/>
      <c r="IJ60" s="152"/>
      <c r="IK60" s="152"/>
      <c r="IL60" s="152"/>
      <c r="IM60" s="152"/>
      <c r="IN60" s="152"/>
      <c r="IO60" s="152"/>
      <c r="IP60" s="152"/>
      <c r="IQ60" s="152"/>
      <c r="IR60" s="152"/>
      <c r="IS60" s="152"/>
      <c r="IT60" s="152"/>
    </row>
    <row r="61" spans="1:254" s="91" customFormat="1" ht="26.25" x14ac:dyDescent="0.25">
      <c r="A61" s="125" t="s">
        <v>283</v>
      </c>
      <c r="B61" s="137" t="s">
        <v>281</v>
      </c>
      <c r="C61" s="127" t="s">
        <v>19</v>
      </c>
      <c r="D61" s="127" t="s">
        <v>55</v>
      </c>
      <c r="E61" s="127" t="s">
        <v>69</v>
      </c>
      <c r="F61" s="127" t="s">
        <v>32</v>
      </c>
      <c r="G61" s="128">
        <v>3110.14</v>
      </c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5"/>
      <c r="DR61" s="155"/>
      <c r="DS61" s="155"/>
      <c r="DT61" s="155"/>
      <c r="DU61" s="155"/>
      <c r="DV61" s="155"/>
      <c r="DW61" s="155"/>
      <c r="DX61" s="155"/>
      <c r="DY61" s="155"/>
      <c r="DZ61" s="155"/>
      <c r="EA61" s="155"/>
      <c r="EB61" s="155"/>
      <c r="EC61" s="155"/>
      <c r="ED61" s="155"/>
      <c r="EE61" s="155"/>
      <c r="EF61" s="155"/>
      <c r="EG61" s="155"/>
      <c r="EH61" s="155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5"/>
      <c r="EU61" s="155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5"/>
      <c r="FG61" s="155"/>
      <c r="FH61" s="155"/>
      <c r="FI61" s="155"/>
      <c r="FJ61" s="155"/>
      <c r="FK61" s="155"/>
      <c r="FL61" s="155"/>
      <c r="FM61" s="155"/>
      <c r="FN61" s="155"/>
      <c r="FO61" s="155"/>
      <c r="FP61" s="155"/>
      <c r="FQ61" s="155"/>
      <c r="FR61" s="155"/>
      <c r="FS61" s="155"/>
      <c r="FT61" s="155"/>
      <c r="FU61" s="155"/>
      <c r="FV61" s="155"/>
      <c r="FW61" s="155"/>
      <c r="FX61" s="155"/>
      <c r="FY61" s="155"/>
      <c r="FZ61" s="155"/>
      <c r="GA61" s="155"/>
      <c r="GB61" s="155"/>
      <c r="GC61" s="155"/>
      <c r="GD61" s="155"/>
      <c r="GE61" s="155"/>
      <c r="GF61" s="155"/>
      <c r="GG61" s="155"/>
      <c r="GH61" s="155"/>
      <c r="GI61" s="155"/>
      <c r="GJ61" s="155"/>
      <c r="GK61" s="155"/>
      <c r="GL61" s="155"/>
      <c r="GM61" s="155"/>
      <c r="GN61" s="155"/>
      <c r="GO61" s="155"/>
      <c r="GP61" s="155"/>
      <c r="GQ61" s="155"/>
      <c r="GR61" s="155"/>
      <c r="GS61" s="155"/>
      <c r="GT61" s="155"/>
      <c r="GU61" s="155"/>
      <c r="GV61" s="155"/>
      <c r="GW61" s="155"/>
      <c r="GX61" s="155"/>
      <c r="GY61" s="155"/>
      <c r="GZ61" s="155"/>
      <c r="HA61" s="155"/>
      <c r="HB61" s="155"/>
      <c r="HC61" s="155"/>
      <c r="HD61" s="155"/>
      <c r="HE61" s="155"/>
      <c r="HF61" s="155"/>
      <c r="HG61" s="155"/>
      <c r="HH61" s="155"/>
      <c r="HI61" s="155"/>
      <c r="HJ61" s="155"/>
      <c r="HK61" s="155"/>
      <c r="HL61" s="155"/>
      <c r="HM61" s="155"/>
      <c r="HN61" s="155"/>
      <c r="HO61" s="155"/>
      <c r="HP61" s="155"/>
      <c r="HQ61" s="155"/>
      <c r="HR61" s="155"/>
      <c r="HS61" s="155"/>
      <c r="HT61" s="155"/>
      <c r="HU61" s="155"/>
      <c r="HV61" s="155"/>
      <c r="HW61" s="155"/>
      <c r="HX61" s="155"/>
      <c r="HY61" s="155"/>
      <c r="HZ61" s="155"/>
      <c r="IA61" s="155"/>
      <c r="IB61" s="155"/>
      <c r="IC61" s="155"/>
      <c r="ID61" s="155"/>
      <c r="IE61" s="155"/>
      <c r="IF61" s="155"/>
      <c r="IG61" s="155"/>
      <c r="IH61" s="155"/>
      <c r="II61" s="155"/>
      <c r="IJ61" s="155"/>
      <c r="IK61" s="155"/>
      <c r="IL61" s="155"/>
      <c r="IM61" s="155"/>
      <c r="IN61" s="155"/>
      <c r="IO61" s="155"/>
      <c r="IP61" s="155"/>
      <c r="IQ61" s="155"/>
      <c r="IR61" s="155"/>
      <c r="IS61" s="155"/>
      <c r="IT61" s="155"/>
    </row>
    <row r="62" spans="1:254" ht="13.5" x14ac:dyDescent="0.25">
      <c r="A62" s="125" t="s">
        <v>40</v>
      </c>
      <c r="B62" s="137" t="s">
        <v>281</v>
      </c>
      <c r="C62" s="127" t="s">
        <v>19</v>
      </c>
      <c r="D62" s="127" t="s">
        <v>55</v>
      </c>
      <c r="E62" s="127" t="s">
        <v>69</v>
      </c>
      <c r="F62" s="127" t="s">
        <v>41</v>
      </c>
      <c r="G62" s="128">
        <v>200.5</v>
      </c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DX62" s="155"/>
      <c r="DY62" s="155"/>
      <c r="DZ62" s="155"/>
      <c r="EA62" s="155"/>
      <c r="EB62" s="155"/>
      <c r="EC62" s="155"/>
      <c r="ED62" s="155"/>
      <c r="EE62" s="155"/>
      <c r="EF62" s="155"/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55"/>
      <c r="ES62" s="155"/>
      <c r="ET62" s="155"/>
      <c r="EU62" s="155"/>
      <c r="EV62" s="155"/>
      <c r="EW62" s="155"/>
      <c r="EX62" s="155"/>
      <c r="EY62" s="155"/>
      <c r="EZ62" s="155"/>
      <c r="FA62" s="155"/>
      <c r="FB62" s="155"/>
      <c r="FC62" s="155"/>
      <c r="FD62" s="155"/>
      <c r="FE62" s="155"/>
      <c r="FF62" s="155"/>
      <c r="FG62" s="155"/>
      <c r="FH62" s="155"/>
      <c r="FI62" s="155"/>
      <c r="FJ62" s="155"/>
      <c r="FK62" s="155"/>
      <c r="FL62" s="155"/>
      <c r="FM62" s="155"/>
      <c r="FN62" s="155"/>
      <c r="FO62" s="155"/>
      <c r="FP62" s="155"/>
      <c r="FQ62" s="155"/>
      <c r="FR62" s="155"/>
      <c r="FS62" s="155"/>
      <c r="FT62" s="155"/>
      <c r="FU62" s="155"/>
      <c r="FV62" s="155"/>
      <c r="FW62" s="155"/>
      <c r="FX62" s="155"/>
      <c r="FY62" s="155"/>
      <c r="FZ62" s="155"/>
      <c r="GA62" s="155"/>
      <c r="GB62" s="155"/>
      <c r="GC62" s="155"/>
      <c r="GD62" s="155"/>
      <c r="GE62" s="155"/>
      <c r="GF62" s="155"/>
      <c r="GG62" s="155"/>
      <c r="GH62" s="155"/>
      <c r="GI62" s="155"/>
      <c r="GJ62" s="155"/>
      <c r="GK62" s="155"/>
      <c r="GL62" s="155"/>
      <c r="GM62" s="155"/>
      <c r="GN62" s="155"/>
      <c r="GO62" s="155"/>
      <c r="GP62" s="155"/>
      <c r="GQ62" s="155"/>
      <c r="GR62" s="155"/>
      <c r="GS62" s="155"/>
      <c r="GT62" s="155"/>
      <c r="GU62" s="155"/>
      <c r="GV62" s="155"/>
      <c r="GW62" s="155"/>
      <c r="GX62" s="155"/>
      <c r="GY62" s="155"/>
      <c r="GZ62" s="155"/>
      <c r="HA62" s="155"/>
      <c r="HB62" s="155"/>
      <c r="HC62" s="155"/>
      <c r="HD62" s="155"/>
      <c r="HE62" s="155"/>
      <c r="HF62" s="155"/>
      <c r="HG62" s="155"/>
      <c r="HH62" s="155"/>
      <c r="HI62" s="155"/>
      <c r="HJ62" s="155"/>
      <c r="HK62" s="155"/>
      <c r="HL62" s="155"/>
      <c r="HM62" s="155"/>
      <c r="HN62" s="155"/>
      <c r="HO62" s="155"/>
      <c r="HP62" s="155"/>
      <c r="HQ62" s="155"/>
      <c r="HR62" s="155"/>
      <c r="HS62" s="155"/>
      <c r="HT62" s="155"/>
      <c r="HU62" s="155"/>
      <c r="HV62" s="155"/>
      <c r="HW62" s="155"/>
      <c r="HX62" s="155"/>
      <c r="HY62" s="155"/>
      <c r="HZ62" s="155"/>
      <c r="IA62" s="155"/>
      <c r="IB62" s="155"/>
      <c r="IC62" s="155"/>
      <c r="ID62" s="155"/>
      <c r="IE62" s="155"/>
      <c r="IF62" s="155"/>
      <c r="IG62" s="155"/>
      <c r="IH62" s="155"/>
      <c r="II62" s="155"/>
      <c r="IJ62" s="155"/>
      <c r="IK62" s="155"/>
      <c r="IL62" s="155"/>
      <c r="IM62" s="155"/>
      <c r="IN62" s="155"/>
      <c r="IO62" s="155"/>
      <c r="IP62" s="155"/>
      <c r="IQ62" s="155"/>
      <c r="IR62" s="155"/>
      <c r="IS62" s="155"/>
      <c r="IT62" s="155"/>
    </row>
    <row r="63" spans="1:254" s="152" customFormat="1" ht="13.5" x14ac:dyDescent="0.25">
      <c r="A63" s="125" t="s">
        <v>40</v>
      </c>
      <c r="B63" s="137" t="s">
        <v>281</v>
      </c>
      <c r="C63" s="127" t="s">
        <v>19</v>
      </c>
      <c r="D63" s="127" t="s">
        <v>55</v>
      </c>
      <c r="E63" s="127" t="s">
        <v>70</v>
      </c>
      <c r="F63" s="127" t="s">
        <v>41</v>
      </c>
      <c r="G63" s="128">
        <v>3250</v>
      </c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5"/>
      <c r="FF63" s="155"/>
      <c r="FG63" s="155"/>
      <c r="FH63" s="155"/>
      <c r="FI63" s="155"/>
      <c r="FJ63" s="155"/>
      <c r="FK63" s="155"/>
      <c r="FL63" s="155"/>
      <c r="FM63" s="155"/>
      <c r="FN63" s="155"/>
      <c r="FO63" s="155"/>
      <c r="FP63" s="155"/>
      <c r="FQ63" s="155"/>
      <c r="FR63" s="155"/>
      <c r="FS63" s="155"/>
      <c r="FT63" s="155"/>
      <c r="FU63" s="155"/>
      <c r="FV63" s="155"/>
      <c r="FW63" s="155"/>
      <c r="FX63" s="155"/>
      <c r="FY63" s="155"/>
      <c r="FZ63" s="155"/>
      <c r="GA63" s="155"/>
      <c r="GB63" s="155"/>
      <c r="GC63" s="155"/>
      <c r="GD63" s="155"/>
      <c r="GE63" s="155"/>
      <c r="GF63" s="155"/>
      <c r="GG63" s="155"/>
      <c r="GH63" s="155"/>
      <c r="GI63" s="155"/>
      <c r="GJ63" s="155"/>
      <c r="GK63" s="155"/>
      <c r="GL63" s="155"/>
      <c r="GM63" s="155"/>
      <c r="GN63" s="155"/>
      <c r="GO63" s="155"/>
      <c r="GP63" s="155"/>
      <c r="GQ63" s="155"/>
      <c r="GR63" s="155"/>
      <c r="GS63" s="155"/>
      <c r="GT63" s="155"/>
      <c r="GU63" s="155"/>
      <c r="GV63" s="155"/>
      <c r="GW63" s="155"/>
      <c r="GX63" s="155"/>
      <c r="GY63" s="155"/>
      <c r="GZ63" s="155"/>
      <c r="HA63" s="155"/>
      <c r="HB63" s="155"/>
      <c r="HC63" s="155"/>
      <c r="HD63" s="155"/>
      <c r="HE63" s="155"/>
      <c r="HF63" s="155"/>
      <c r="HG63" s="155"/>
      <c r="HH63" s="155"/>
      <c r="HI63" s="155"/>
      <c r="HJ63" s="155"/>
      <c r="HK63" s="155"/>
      <c r="HL63" s="155"/>
      <c r="HM63" s="155"/>
      <c r="HN63" s="155"/>
      <c r="HO63" s="155"/>
      <c r="HP63" s="155"/>
      <c r="HQ63" s="155"/>
      <c r="HR63" s="155"/>
      <c r="HS63" s="155"/>
      <c r="HT63" s="155"/>
      <c r="HU63" s="155"/>
      <c r="HV63" s="155"/>
      <c r="HW63" s="155"/>
      <c r="HX63" s="155"/>
      <c r="HY63" s="155"/>
      <c r="HZ63" s="155"/>
      <c r="IA63" s="155"/>
      <c r="IB63" s="155"/>
      <c r="IC63" s="155"/>
      <c r="ID63" s="155"/>
      <c r="IE63" s="155"/>
      <c r="IF63" s="155"/>
      <c r="IG63" s="155"/>
      <c r="IH63" s="155"/>
      <c r="II63" s="155"/>
      <c r="IJ63" s="155"/>
      <c r="IK63" s="155"/>
      <c r="IL63" s="155"/>
      <c r="IM63" s="155"/>
      <c r="IN63" s="155"/>
      <c r="IO63" s="155"/>
      <c r="IP63" s="155"/>
      <c r="IQ63" s="155"/>
      <c r="IR63" s="155"/>
      <c r="IS63" s="155"/>
      <c r="IT63" s="155"/>
    </row>
    <row r="64" spans="1:254" s="155" customFormat="1" ht="13.5" x14ac:dyDescent="0.25">
      <c r="A64" s="120" t="s">
        <v>76</v>
      </c>
      <c r="B64" s="135" t="s">
        <v>281</v>
      </c>
      <c r="C64" s="135" t="s">
        <v>19</v>
      </c>
      <c r="D64" s="135" t="s">
        <v>55</v>
      </c>
      <c r="E64" s="135" t="s">
        <v>77</v>
      </c>
      <c r="F64" s="122"/>
      <c r="G64" s="123">
        <f>SUM(G65+G67+G69)</f>
        <v>5732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  <c r="HL64" s="95"/>
      <c r="HM64" s="95"/>
      <c r="HN64" s="95"/>
      <c r="HO64" s="95"/>
      <c r="HP64" s="95"/>
      <c r="HQ64" s="95"/>
      <c r="HR64" s="95"/>
      <c r="HS64" s="95"/>
      <c r="HT64" s="95"/>
      <c r="HU64" s="95"/>
      <c r="HV64" s="95"/>
      <c r="HW64" s="95"/>
      <c r="HX64" s="95"/>
      <c r="HY64" s="95"/>
      <c r="HZ64" s="95"/>
      <c r="IA64" s="95"/>
      <c r="IB64" s="95"/>
      <c r="IC64" s="95"/>
      <c r="ID64" s="95"/>
      <c r="IE64" s="95"/>
      <c r="IF64" s="95"/>
      <c r="IG64" s="95"/>
      <c r="IH64" s="95"/>
      <c r="II64" s="95"/>
      <c r="IJ64" s="95"/>
      <c r="IK64" s="95"/>
      <c r="IL64" s="95"/>
      <c r="IM64" s="95"/>
      <c r="IN64" s="95"/>
      <c r="IO64" s="95"/>
      <c r="IP64" s="95"/>
      <c r="IQ64" s="95"/>
      <c r="IR64" s="95"/>
      <c r="IS64" s="95"/>
      <c r="IT64" s="95"/>
    </row>
    <row r="65" spans="1:254" s="155" customFormat="1" ht="26.25" x14ac:dyDescent="0.25">
      <c r="A65" s="130" t="s">
        <v>292</v>
      </c>
      <c r="B65" s="131" t="s">
        <v>281</v>
      </c>
      <c r="C65" s="147" t="s">
        <v>19</v>
      </c>
      <c r="D65" s="147" t="s">
        <v>55</v>
      </c>
      <c r="E65" s="147" t="s">
        <v>293</v>
      </c>
      <c r="F65" s="147"/>
      <c r="G65" s="133">
        <f>SUM(G66)</f>
        <v>92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  <c r="HL65" s="95"/>
      <c r="HM65" s="95"/>
      <c r="HN65" s="95"/>
      <c r="HO65" s="95"/>
      <c r="HP65" s="95"/>
      <c r="HQ65" s="95"/>
      <c r="HR65" s="95"/>
      <c r="HS65" s="95"/>
      <c r="HT65" s="95"/>
      <c r="HU65" s="95"/>
      <c r="HV65" s="95"/>
      <c r="HW65" s="95"/>
      <c r="HX65" s="95"/>
      <c r="HY65" s="95"/>
      <c r="HZ65" s="95"/>
      <c r="IA65" s="95"/>
      <c r="IB65" s="95"/>
      <c r="IC65" s="95"/>
      <c r="ID65" s="95"/>
      <c r="IE65" s="95"/>
      <c r="IF65" s="95"/>
      <c r="IG65" s="95"/>
      <c r="IH65" s="95"/>
      <c r="II65" s="95"/>
      <c r="IJ65" s="95"/>
      <c r="IK65" s="95"/>
      <c r="IL65" s="95"/>
      <c r="IM65" s="95"/>
      <c r="IN65" s="95"/>
      <c r="IO65" s="95"/>
      <c r="IP65" s="95"/>
      <c r="IQ65" s="95"/>
      <c r="IR65" s="95"/>
      <c r="IS65" s="95"/>
      <c r="IT65" s="95"/>
    </row>
    <row r="66" spans="1:254" s="155" customFormat="1" ht="26.25" x14ac:dyDescent="0.25">
      <c r="A66" s="125" t="s">
        <v>283</v>
      </c>
      <c r="B66" s="131" t="s">
        <v>281</v>
      </c>
      <c r="C66" s="137" t="s">
        <v>19</v>
      </c>
      <c r="D66" s="137" t="s">
        <v>55</v>
      </c>
      <c r="E66" s="137" t="s">
        <v>293</v>
      </c>
      <c r="F66" s="137" t="s">
        <v>32</v>
      </c>
      <c r="G66" s="128">
        <v>92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  <c r="GW66" s="95"/>
      <c r="GX66" s="95"/>
      <c r="GY66" s="95"/>
      <c r="GZ66" s="95"/>
      <c r="HA66" s="95"/>
      <c r="HB66" s="95"/>
      <c r="HC66" s="95"/>
      <c r="HD66" s="95"/>
      <c r="HE66" s="95"/>
      <c r="HF66" s="95"/>
      <c r="HG66" s="95"/>
      <c r="HH66" s="95"/>
      <c r="HI66" s="95"/>
      <c r="HJ66" s="95"/>
      <c r="HK66" s="95"/>
      <c r="HL66" s="95"/>
      <c r="HM66" s="95"/>
      <c r="HN66" s="95"/>
      <c r="HO66" s="95"/>
      <c r="HP66" s="95"/>
      <c r="HQ66" s="95"/>
      <c r="HR66" s="95"/>
      <c r="HS66" s="95"/>
      <c r="HT66" s="95"/>
      <c r="HU66" s="95"/>
      <c r="HV66" s="95"/>
      <c r="HW66" s="95"/>
      <c r="HX66" s="95"/>
      <c r="HY66" s="95"/>
      <c r="HZ66" s="95"/>
      <c r="IA66" s="95"/>
      <c r="IB66" s="95"/>
      <c r="IC66" s="95"/>
      <c r="ID66" s="95"/>
      <c r="IE66" s="95"/>
      <c r="IF66" s="95"/>
      <c r="IG66" s="95"/>
      <c r="IH66" s="95"/>
      <c r="II66" s="95"/>
      <c r="IJ66" s="95"/>
      <c r="IK66" s="95"/>
      <c r="IL66" s="95"/>
      <c r="IM66" s="95"/>
      <c r="IN66" s="95"/>
      <c r="IO66" s="95"/>
      <c r="IP66" s="95"/>
      <c r="IQ66" s="95"/>
      <c r="IR66" s="95"/>
      <c r="IS66" s="95"/>
      <c r="IT66" s="95"/>
    </row>
    <row r="67" spans="1:254" ht="38.25" x14ac:dyDescent="0.2">
      <c r="A67" s="130" t="s">
        <v>80</v>
      </c>
      <c r="B67" s="147" t="s">
        <v>281</v>
      </c>
      <c r="C67" s="147" t="s">
        <v>19</v>
      </c>
      <c r="D67" s="147" t="s">
        <v>55</v>
      </c>
      <c r="E67" s="147" t="s">
        <v>82</v>
      </c>
      <c r="F67" s="147"/>
      <c r="G67" s="133">
        <f>SUM(G68)</f>
        <v>5550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1"/>
      <c r="HT67" s="91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</row>
    <row r="68" spans="1:254" ht="25.5" x14ac:dyDescent="0.2">
      <c r="A68" s="125" t="s">
        <v>283</v>
      </c>
      <c r="B68" s="131" t="s">
        <v>281</v>
      </c>
      <c r="C68" s="137" t="s">
        <v>19</v>
      </c>
      <c r="D68" s="137" t="s">
        <v>55</v>
      </c>
      <c r="E68" s="137" t="s">
        <v>82</v>
      </c>
      <c r="F68" s="137" t="s">
        <v>32</v>
      </c>
      <c r="G68" s="128">
        <v>5550</v>
      </c>
    </row>
    <row r="69" spans="1:254" s="91" customFormat="1" ht="38.25" x14ac:dyDescent="0.2">
      <c r="A69" s="130" t="s">
        <v>294</v>
      </c>
      <c r="B69" s="147" t="s">
        <v>281</v>
      </c>
      <c r="C69" s="147" t="s">
        <v>19</v>
      </c>
      <c r="D69" s="147" t="s">
        <v>55</v>
      </c>
      <c r="E69" s="147" t="s">
        <v>84</v>
      </c>
      <c r="F69" s="147"/>
      <c r="G69" s="133">
        <f>SUM(G70)</f>
        <v>90</v>
      </c>
    </row>
    <row r="70" spans="1:254" s="129" customFormat="1" ht="25.5" x14ac:dyDescent="0.2">
      <c r="A70" s="125" t="s">
        <v>283</v>
      </c>
      <c r="B70" s="137" t="s">
        <v>281</v>
      </c>
      <c r="C70" s="137" t="s">
        <v>19</v>
      </c>
      <c r="D70" s="137" t="s">
        <v>55</v>
      </c>
      <c r="E70" s="137" t="s">
        <v>84</v>
      </c>
      <c r="F70" s="137" t="s">
        <v>32</v>
      </c>
      <c r="G70" s="128">
        <v>90</v>
      </c>
    </row>
    <row r="71" spans="1:254" s="146" customFormat="1" ht="25.5" x14ac:dyDescent="0.2">
      <c r="A71" s="115" t="s">
        <v>269</v>
      </c>
      <c r="B71" s="116" t="s">
        <v>281</v>
      </c>
      <c r="C71" s="116" t="s">
        <v>19</v>
      </c>
      <c r="D71" s="116" t="s">
        <v>55</v>
      </c>
      <c r="E71" s="116" t="s">
        <v>270</v>
      </c>
      <c r="F71" s="116"/>
      <c r="G71" s="118">
        <f>SUM(G72)</f>
        <v>480.41</v>
      </c>
    </row>
    <row r="72" spans="1:254" s="129" customFormat="1" ht="25.5" x14ac:dyDescent="0.2">
      <c r="A72" s="125" t="s">
        <v>283</v>
      </c>
      <c r="B72" s="137" t="s">
        <v>281</v>
      </c>
      <c r="C72" s="137" t="s">
        <v>19</v>
      </c>
      <c r="D72" s="137" t="s">
        <v>55</v>
      </c>
      <c r="E72" s="137" t="s">
        <v>270</v>
      </c>
      <c r="F72" s="137" t="s">
        <v>32</v>
      </c>
      <c r="G72" s="128">
        <v>480.41</v>
      </c>
    </row>
    <row r="73" spans="1:254" ht="15.75" x14ac:dyDescent="0.25">
      <c r="A73" s="156" t="s">
        <v>85</v>
      </c>
      <c r="B73" s="157" t="s">
        <v>281</v>
      </c>
      <c r="C73" s="157" t="s">
        <v>21</v>
      </c>
      <c r="D73" s="157"/>
      <c r="E73" s="157"/>
      <c r="F73" s="157"/>
      <c r="G73" s="158">
        <f>SUM(G74)</f>
        <v>190</v>
      </c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</row>
    <row r="74" spans="1:254" s="91" customFormat="1" ht="13.5" x14ac:dyDescent="0.25">
      <c r="A74" s="160" t="s">
        <v>86</v>
      </c>
      <c r="B74" s="135" t="s">
        <v>281</v>
      </c>
      <c r="C74" s="135" t="s">
        <v>21</v>
      </c>
      <c r="D74" s="135" t="s">
        <v>34</v>
      </c>
      <c r="E74" s="135"/>
      <c r="F74" s="135"/>
      <c r="G74" s="123">
        <f>SUM(G75)</f>
        <v>190</v>
      </c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  <c r="DD74" s="146"/>
      <c r="DE74" s="146"/>
      <c r="DF74" s="146"/>
      <c r="DG74" s="146"/>
      <c r="DH74" s="146"/>
      <c r="DI74" s="146"/>
      <c r="DJ74" s="146"/>
      <c r="DK74" s="146"/>
      <c r="DL74" s="146"/>
      <c r="DM74" s="146"/>
      <c r="DN74" s="146"/>
      <c r="DO74" s="146"/>
      <c r="DP74" s="146"/>
      <c r="DQ74" s="146"/>
      <c r="DR74" s="146"/>
      <c r="DS74" s="146"/>
      <c r="DT74" s="146"/>
      <c r="DU74" s="146"/>
      <c r="DV74" s="146"/>
      <c r="DW74" s="146"/>
      <c r="DX74" s="146"/>
      <c r="DY74" s="146"/>
      <c r="DZ74" s="146"/>
      <c r="EA74" s="146"/>
      <c r="EB74" s="146"/>
      <c r="EC74" s="146"/>
      <c r="ED74" s="146"/>
      <c r="EE74" s="146"/>
      <c r="EF74" s="146"/>
      <c r="EG74" s="146"/>
      <c r="EH74" s="146"/>
      <c r="EI74" s="146"/>
      <c r="EJ74" s="146"/>
      <c r="EK74" s="146"/>
      <c r="EL74" s="146"/>
      <c r="EM74" s="146"/>
      <c r="EN74" s="146"/>
      <c r="EO74" s="146"/>
      <c r="EP74" s="146"/>
      <c r="EQ74" s="146"/>
      <c r="ER74" s="146"/>
      <c r="ES74" s="146"/>
      <c r="ET74" s="146"/>
      <c r="EU74" s="146"/>
      <c r="EV74" s="146"/>
      <c r="EW74" s="146"/>
      <c r="EX74" s="146"/>
      <c r="EY74" s="146"/>
      <c r="EZ74" s="146"/>
      <c r="FA74" s="146"/>
      <c r="FB74" s="146"/>
      <c r="FC74" s="146"/>
      <c r="FD74" s="146"/>
      <c r="FE74" s="146"/>
      <c r="FF74" s="146"/>
      <c r="FG74" s="146"/>
      <c r="FH74" s="146"/>
      <c r="FI74" s="146"/>
      <c r="FJ74" s="146"/>
      <c r="FK74" s="146"/>
      <c r="FL74" s="146"/>
      <c r="FM74" s="146"/>
      <c r="FN74" s="146"/>
      <c r="FO74" s="146"/>
      <c r="FP74" s="146"/>
      <c r="FQ74" s="146"/>
      <c r="FR74" s="146"/>
      <c r="FS74" s="146"/>
      <c r="FT74" s="146"/>
      <c r="FU74" s="146"/>
      <c r="FV74" s="146"/>
      <c r="FW74" s="146"/>
      <c r="FX74" s="146"/>
      <c r="FY74" s="146"/>
      <c r="FZ74" s="146"/>
      <c r="GA74" s="146"/>
      <c r="GB74" s="146"/>
      <c r="GC74" s="146"/>
      <c r="GD74" s="146"/>
      <c r="GE74" s="146"/>
      <c r="GF74" s="146"/>
      <c r="GG74" s="146"/>
      <c r="GH74" s="146"/>
      <c r="GI74" s="146"/>
      <c r="GJ74" s="146"/>
      <c r="GK74" s="146"/>
      <c r="GL74" s="146"/>
      <c r="GM74" s="146"/>
      <c r="GN74" s="146"/>
      <c r="GO74" s="146"/>
      <c r="GP74" s="146"/>
      <c r="GQ74" s="146"/>
      <c r="GR74" s="146"/>
      <c r="GS74" s="146"/>
      <c r="GT74" s="146"/>
      <c r="GU74" s="146"/>
      <c r="GV74" s="146"/>
      <c r="GW74" s="146"/>
      <c r="GX74" s="146"/>
      <c r="GY74" s="146"/>
      <c r="GZ74" s="146"/>
      <c r="HA74" s="146"/>
      <c r="HB74" s="146"/>
      <c r="HC74" s="146"/>
      <c r="HD74" s="146"/>
      <c r="HE74" s="146"/>
      <c r="HF74" s="146"/>
      <c r="HG74" s="146"/>
      <c r="HH74" s="146"/>
      <c r="HI74" s="146"/>
      <c r="HJ74" s="146"/>
      <c r="HK74" s="146"/>
      <c r="HL74" s="146"/>
      <c r="HM74" s="146"/>
      <c r="HN74" s="146"/>
      <c r="HO74" s="146"/>
      <c r="HP74" s="146"/>
      <c r="HQ74" s="146"/>
      <c r="HR74" s="146"/>
      <c r="HS74" s="146"/>
      <c r="HT74" s="146"/>
      <c r="HU74" s="146"/>
      <c r="HV74" s="146"/>
      <c r="HW74" s="146"/>
      <c r="HX74" s="146"/>
      <c r="HY74" s="146"/>
      <c r="HZ74" s="146"/>
      <c r="IA74" s="146"/>
      <c r="IB74" s="146"/>
      <c r="IC74" s="146"/>
      <c r="ID74" s="146"/>
      <c r="IE74" s="146"/>
      <c r="IF74" s="146"/>
      <c r="IG74" s="146"/>
      <c r="IH74" s="146"/>
      <c r="II74" s="146"/>
      <c r="IJ74" s="146"/>
      <c r="IK74" s="146"/>
      <c r="IL74" s="146"/>
      <c r="IM74" s="146"/>
      <c r="IN74" s="146"/>
      <c r="IO74" s="146"/>
      <c r="IP74" s="146"/>
      <c r="IQ74" s="146"/>
      <c r="IR74" s="146"/>
      <c r="IS74" s="146"/>
      <c r="IT74" s="146"/>
    </row>
    <row r="75" spans="1:254" s="159" customFormat="1" ht="40.5" x14ac:dyDescent="0.25">
      <c r="A75" s="120" t="s">
        <v>292</v>
      </c>
      <c r="B75" s="135" t="s">
        <v>281</v>
      </c>
      <c r="C75" s="135" t="s">
        <v>21</v>
      </c>
      <c r="D75" s="135" t="s">
        <v>34</v>
      </c>
      <c r="E75" s="135" t="s">
        <v>79</v>
      </c>
      <c r="F75" s="135"/>
      <c r="G75" s="123">
        <f>SUM(G76)</f>
        <v>190</v>
      </c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6"/>
      <c r="EH75" s="146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6"/>
      <c r="EU75" s="146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  <c r="FF75" s="146"/>
      <c r="FG75" s="146"/>
      <c r="FH75" s="146"/>
      <c r="FI75" s="146"/>
      <c r="FJ75" s="146"/>
      <c r="FK75" s="146"/>
      <c r="FL75" s="146"/>
      <c r="FM75" s="146"/>
      <c r="FN75" s="146"/>
      <c r="FO75" s="146"/>
      <c r="FP75" s="146"/>
      <c r="FQ75" s="146"/>
      <c r="FR75" s="146"/>
      <c r="FS75" s="146"/>
      <c r="FT75" s="146"/>
      <c r="FU75" s="146"/>
      <c r="FV75" s="146"/>
      <c r="FW75" s="146"/>
      <c r="FX75" s="146"/>
      <c r="FY75" s="146"/>
      <c r="FZ75" s="146"/>
      <c r="GA75" s="146"/>
      <c r="GB75" s="146"/>
      <c r="GC75" s="146"/>
      <c r="GD75" s="146"/>
      <c r="GE75" s="146"/>
      <c r="GF75" s="146"/>
      <c r="GG75" s="146"/>
      <c r="GH75" s="146"/>
      <c r="GI75" s="146"/>
      <c r="GJ75" s="146"/>
      <c r="GK75" s="146"/>
      <c r="GL75" s="146"/>
      <c r="GM75" s="146"/>
      <c r="GN75" s="146"/>
      <c r="GO75" s="146"/>
      <c r="GP75" s="146"/>
      <c r="GQ75" s="146"/>
      <c r="GR75" s="146"/>
      <c r="GS75" s="146"/>
      <c r="GT75" s="146"/>
      <c r="GU75" s="146"/>
      <c r="GV75" s="146"/>
      <c r="GW75" s="146"/>
      <c r="GX75" s="146"/>
      <c r="GY75" s="146"/>
      <c r="GZ75" s="146"/>
      <c r="HA75" s="146"/>
      <c r="HB75" s="146"/>
      <c r="HC75" s="146"/>
      <c r="HD75" s="146"/>
      <c r="HE75" s="146"/>
      <c r="HF75" s="146"/>
      <c r="HG75" s="146"/>
      <c r="HH75" s="146"/>
      <c r="HI75" s="146"/>
      <c r="HJ75" s="146"/>
      <c r="HK75" s="146"/>
      <c r="HL75" s="146"/>
      <c r="HM75" s="146"/>
      <c r="HN75" s="146"/>
      <c r="HO75" s="146"/>
      <c r="HP75" s="146"/>
      <c r="HQ75" s="146"/>
      <c r="HR75" s="146"/>
      <c r="HS75" s="146"/>
      <c r="HT75" s="146"/>
      <c r="HU75" s="146"/>
      <c r="HV75" s="146"/>
      <c r="HW75" s="146"/>
      <c r="HX75" s="146"/>
      <c r="HY75" s="146"/>
      <c r="HZ75" s="146"/>
      <c r="IA75" s="146"/>
      <c r="IB75" s="146"/>
      <c r="IC75" s="146"/>
      <c r="ID75" s="146"/>
      <c r="IE75" s="146"/>
      <c r="IF75" s="146"/>
      <c r="IG75" s="146"/>
      <c r="IH75" s="146"/>
      <c r="II75" s="146"/>
      <c r="IJ75" s="146"/>
      <c r="IK75" s="146"/>
      <c r="IL75" s="146"/>
      <c r="IM75" s="146"/>
      <c r="IN75" s="146"/>
      <c r="IO75" s="146"/>
      <c r="IP75" s="146"/>
      <c r="IQ75" s="146"/>
      <c r="IR75" s="146"/>
      <c r="IS75" s="146"/>
      <c r="IT75" s="146"/>
    </row>
    <row r="76" spans="1:254" s="146" customFormat="1" ht="25.5" x14ac:dyDescent="0.2">
      <c r="A76" s="125" t="s">
        <v>283</v>
      </c>
      <c r="B76" s="137" t="s">
        <v>281</v>
      </c>
      <c r="C76" s="137" t="s">
        <v>21</v>
      </c>
      <c r="D76" s="137" t="s">
        <v>34</v>
      </c>
      <c r="E76" s="137" t="s">
        <v>79</v>
      </c>
      <c r="F76" s="137" t="s">
        <v>32</v>
      </c>
      <c r="G76" s="128">
        <v>190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  <c r="GW76" s="95"/>
      <c r="GX76" s="95"/>
      <c r="GY76" s="95"/>
      <c r="GZ76" s="95"/>
      <c r="HA76" s="95"/>
      <c r="HB76" s="95"/>
      <c r="HC76" s="95"/>
      <c r="HD76" s="95"/>
      <c r="HE76" s="95"/>
      <c r="HF76" s="95"/>
      <c r="HG76" s="95"/>
      <c r="HH76" s="95"/>
      <c r="HI76" s="95"/>
      <c r="HJ76" s="95"/>
      <c r="HK76" s="95"/>
      <c r="HL76" s="95"/>
      <c r="HM76" s="95"/>
      <c r="HN76" s="95"/>
      <c r="HO76" s="95"/>
      <c r="HP76" s="95"/>
      <c r="HQ76" s="95"/>
      <c r="HR76" s="95"/>
      <c r="HS76" s="95"/>
      <c r="HT76" s="95"/>
      <c r="HU76" s="95"/>
      <c r="HV76" s="95"/>
      <c r="HW76" s="95"/>
      <c r="HX76" s="95"/>
      <c r="HY76" s="95"/>
      <c r="HZ76" s="95"/>
      <c r="IA76" s="95"/>
      <c r="IB76" s="95"/>
      <c r="IC76" s="95"/>
      <c r="ID76" s="95"/>
      <c r="IE76" s="95"/>
      <c r="IF76" s="95"/>
      <c r="IG76" s="95"/>
      <c r="IH76" s="95"/>
      <c r="II76" s="95"/>
      <c r="IJ76" s="95"/>
      <c r="IK76" s="95"/>
      <c r="IL76" s="95"/>
      <c r="IM76" s="95"/>
      <c r="IN76" s="95"/>
      <c r="IO76" s="95"/>
      <c r="IP76" s="95"/>
      <c r="IQ76" s="95"/>
      <c r="IR76" s="95"/>
      <c r="IS76" s="95"/>
      <c r="IT76" s="95"/>
    </row>
    <row r="77" spans="1:254" s="146" customFormat="1" ht="31.5" x14ac:dyDescent="0.25">
      <c r="A77" s="161" t="s">
        <v>87</v>
      </c>
      <c r="B77" s="113" t="s">
        <v>281</v>
      </c>
      <c r="C77" s="162" t="s">
        <v>28</v>
      </c>
      <c r="D77" s="162"/>
      <c r="E77" s="162"/>
      <c r="F77" s="162"/>
      <c r="G77" s="158">
        <f>SUM(G78)</f>
        <v>550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  <c r="IN77" s="95"/>
      <c r="IO77" s="95"/>
      <c r="IP77" s="95"/>
      <c r="IQ77" s="95"/>
      <c r="IR77" s="95"/>
      <c r="IS77" s="95"/>
      <c r="IT77" s="95"/>
    </row>
    <row r="78" spans="1:254" ht="27" x14ac:dyDescent="0.25">
      <c r="A78" s="120" t="s">
        <v>88</v>
      </c>
      <c r="B78" s="135" t="s">
        <v>281</v>
      </c>
      <c r="C78" s="122" t="s">
        <v>28</v>
      </c>
      <c r="D78" s="122" t="s">
        <v>89</v>
      </c>
      <c r="E78" s="122"/>
      <c r="F78" s="122"/>
      <c r="G78" s="123">
        <f>SUM(G79)</f>
        <v>550</v>
      </c>
    </row>
    <row r="79" spans="1:254" ht="13.5" x14ac:dyDescent="0.25">
      <c r="A79" s="120" t="s">
        <v>295</v>
      </c>
      <c r="B79" s="135" t="s">
        <v>281</v>
      </c>
      <c r="C79" s="122" t="s">
        <v>28</v>
      </c>
      <c r="D79" s="122" t="s">
        <v>89</v>
      </c>
      <c r="E79" s="122" t="s">
        <v>77</v>
      </c>
      <c r="F79" s="122"/>
      <c r="G79" s="123">
        <f>SUM(G80)</f>
        <v>550</v>
      </c>
    </row>
    <row r="80" spans="1:254" ht="40.5" x14ac:dyDescent="0.25">
      <c r="A80" s="120" t="s">
        <v>292</v>
      </c>
      <c r="B80" s="116" t="s">
        <v>281</v>
      </c>
      <c r="C80" s="117" t="s">
        <v>28</v>
      </c>
      <c r="D80" s="117" t="s">
        <v>89</v>
      </c>
      <c r="E80" s="117" t="s">
        <v>79</v>
      </c>
      <c r="F80" s="117"/>
      <c r="G80" s="118">
        <f>SUM(G83+G81)</f>
        <v>550</v>
      </c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  <c r="EC80" s="146"/>
      <c r="ED80" s="146"/>
      <c r="EE80" s="146"/>
      <c r="EF80" s="146"/>
      <c r="EG80" s="146"/>
      <c r="EH80" s="146"/>
      <c r="EI80" s="146"/>
      <c r="EJ80" s="146"/>
      <c r="EK80" s="146"/>
      <c r="EL80" s="146"/>
      <c r="EM80" s="146"/>
      <c r="EN80" s="146"/>
      <c r="EO80" s="146"/>
      <c r="EP80" s="146"/>
      <c r="EQ80" s="146"/>
      <c r="ER80" s="146"/>
      <c r="ES80" s="146"/>
      <c r="ET80" s="146"/>
      <c r="EU80" s="146"/>
      <c r="EV80" s="146"/>
      <c r="EW80" s="146"/>
      <c r="EX80" s="146"/>
      <c r="EY80" s="146"/>
      <c r="EZ80" s="146"/>
      <c r="FA80" s="146"/>
      <c r="FB80" s="146"/>
      <c r="FC80" s="146"/>
      <c r="FD80" s="146"/>
      <c r="FE80" s="146"/>
      <c r="FF80" s="146"/>
      <c r="FG80" s="146"/>
      <c r="FH80" s="146"/>
      <c r="FI80" s="146"/>
      <c r="FJ80" s="146"/>
      <c r="FK80" s="146"/>
      <c r="FL80" s="146"/>
      <c r="FM80" s="146"/>
      <c r="FN80" s="146"/>
      <c r="FO80" s="146"/>
      <c r="FP80" s="146"/>
      <c r="FQ80" s="146"/>
      <c r="FR80" s="146"/>
      <c r="FS80" s="146"/>
      <c r="FT80" s="146"/>
      <c r="FU80" s="146"/>
      <c r="FV80" s="146"/>
      <c r="FW80" s="146"/>
      <c r="FX80" s="146"/>
      <c r="FY80" s="146"/>
      <c r="FZ80" s="146"/>
      <c r="GA80" s="146"/>
      <c r="GB80" s="146"/>
      <c r="GC80" s="146"/>
      <c r="GD80" s="146"/>
      <c r="GE80" s="146"/>
      <c r="GF80" s="146"/>
      <c r="GG80" s="146"/>
      <c r="GH80" s="146"/>
      <c r="GI80" s="146"/>
      <c r="GJ80" s="146"/>
      <c r="GK80" s="146"/>
      <c r="GL80" s="146"/>
      <c r="GM80" s="146"/>
      <c r="GN80" s="146"/>
      <c r="GO80" s="146"/>
      <c r="GP80" s="146"/>
      <c r="GQ80" s="146"/>
      <c r="GR80" s="146"/>
      <c r="GS80" s="146"/>
      <c r="GT80" s="146"/>
      <c r="GU80" s="146"/>
      <c r="GV80" s="146"/>
      <c r="GW80" s="146"/>
      <c r="GX80" s="146"/>
      <c r="GY80" s="146"/>
      <c r="GZ80" s="146"/>
      <c r="HA80" s="146"/>
      <c r="HB80" s="146"/>
      <c r="HC80" s="146"/>
      <c r="HD80" s="146"/>
      <c r="HE80" s="146"/>
      <c r="HF80" s="146"/>
      <c r="HG80" s="146"/>
      <c r="HH80" s="146"/>
      <c r="HI80" s="146"/>
      <c r="HJ80" s="146"/>
      <c r="HK80" s="146"/>
      <c r="HL80" s="146"/>
      <c r="HM80" s="146"/>
      <c r="HN80" s="146"/>
      <c r="HO80" s="146"/>
      <c r="HP80" s="146"/>
      <c r="HQ80" s="146"/>
      <c r="HR80" s="146"/>
      <c r="HS80" s="146"/>
      <c r="HT80" s="146"/>
      <c r="HU80" s="146"/>
      <c r="HV80" s="146"/>
      <c r="HW80" s="146"/>
      <c r="HX80" s="146"/>
      <c r="HY80" s="146"/>
      <c r="HZ80" s="146"/>
      <c r="IA80" s="146"/>
      <c r="IB80" s="146"/>
      <c r="IC80" s="146"/>
      <c r="ID80" s="146"/>
      <c r="IE80" s="146"/>
      <c r="IF80" s="146"/>
      <c r="IG80" s="146"/>
      <c r="IH80" s="146"/>
      <c r="II80" s="146"/>
      <c r="IJ80" s="146"/>
      <c r="IK80" s="146"/>
      <c r="IL80" s="146"/>
      <c r="IM80" s="146"/>
      <c r="IN80" s="146"/>
      <c r="IO80" s="146"/>
      <c r="IP80" s="146"/>
      <c r="IQ80" s="146"/>
      <c r="IR80" s="146"/>
      <c r="IS80" s="146"/>
      <c r="IT80" s="146"/>
    </row>
    <row r="81" spans="1:254" ht="27" customHeight="1" x14ac:dyDescent="0.2">
      <c r="A81" s="130" t="s">
        <v>90</v>
      </c>
      <c r="B81" s="131" t="s">
        <v>281</v>
      </c>
      <c r="C81" s="132" t="s">
        <v>28</v>
      </c>
      <c r="D81" s="132" t="s">
        <v>89</v>
      </c>
      <c r="E81" s="132" t="s">
        <v>79</v>
      </c>
      <c r="F81" s="132"/>
      <c r="G81" s="133">
        <f>SUM(G82)</f>
        <v>350</v>
      </c>
    </row>
    <row r="82" spans="1:254" s="146" customFormat="1" ht="63" customHeight="1" x14ac:dyDescent="0.2">
      <c r="A82" s="125" t="s">
        <v>282</v>
      </c>
      <c r="B82" s="137" t="s">
        <v>281</v>
      </c>
      <c r="C82" s="127" t="s">
        <v>28</v>
      </c>
      <c r="D82" s="127" t="s">
        <v>89</v>
      </c>
      <c r="E82" s="127" t="s">
        <v>79</v>
      </c>
      <c r="F82" s="127" t="s">
        <v>26</v>
      </c>
      <c r="G82" s="133">
        <v>350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  <c r="IN82" s="95"/>
      <c r="IO82" s="95"/>
      <c r="IP82" s="95"/>
      <c r="IQ82" s="95"/>
      <c r="IR82" s="95"/>
      <c r="IS82" s="95"/>
      <c r="IT82" s="95"/>
    </row>
    <row r="83" spans="1:254" ht="38.25" x14ac:dyDescent="0.2">
      <c r="A83" s="130" t="s">
        <v>91</v>
      </c>
      <c r="B83" s="131" t="s">
        <v>281</v>
      </c>
      <c r="C83" s="132" t="s">
        <v>28</v>
      </c>
      <c r="D83" s="132" t="s">
        <v>89</v>
      </c>
      <c r="E83" s="132" t="s">
        <v>79</v>
      </c>
      <c r="F83" s="132"/>
      <c r="G83" s="133">
        <f>SUM(G84)</f>
        <v>200</v>
      </c>
    </row>
    <row r="84" spans="1:254" ht="25.5" x14ac:dyDescent="0.2">
      <c r="A84" s="125" t="s">
        <v>92</v>
      </c>
      <c r="B84" s="137" t="s">
        <v>281</v>
      </c>
      <c r="C84" s="127" t="s">
        <v>28</v>
      </c>
      <c r="D84" s="127" t="s">
        <v>89</v>
      </c>
      <c r="E84" s="127" t="s">
        <v>79</v>
      </c>
      <c r="F84" s="127" t="s">
        <v>93</v>
      </c>
      <c r="G84" s="128">
        <v>200</v>
      </c>
    </row>
    <row r="85" spans="1:254" ht="15.75" x14ac:dyDescent="0.25">
      <c r="A85" s="111" t="s">
        <v>94</v>
      </c>
      <c r="B85" s="113" t="s">
        <v>281</v>
      </c>
      <c r="C85" s="157" t="s">
        <v>34</v>
      </c>
      <c r="D85" s="157"/>
      <c r="E85" s="157"/>
      <c r="F85" s="157"/>
      <c r="G85" s="158">
        <f>SUM(G96+G91+G86)</f>
        <v>17267.129999999997</v>
      </c>
    </row>
    <row r="86" spans="1:254" s="124" customFormat="1" ht="15" x14ac:dyDescent="0.25">
      <c r="A86" s="115" t="s">
        <v>95</v>
      </c>
      <c r="B86" s="116" t="s">
        <v>281</v>
      </c>
      <c r="C86" s="116" t="s">
        <v>34</v>
      </c>
      <c r="D86" s="116" t="s">
        <v>96</v>
      </c>
      <c r="E86" s="116"/>
      <c r="F86" s="116"/>
      <c r="G86" s="118">
        <f>SUM(G89+G87)</f>
        <v>8009.49</v>
      </c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  <c r="DE86" s="146"/>
      <c r="DF86" s="146"/>
      <c r="DG86" s="146"/>
      <c r="DH86" s="146"/>
      <c r="DI86" s="146"/>
      <c r="DJ86" s="146"/>
      <c r="DK86" s="146"/>
      <c r="DL86" s="146"/>
      <c r="DM86" s="146"/>
      <c r="DN86" s="146"/>
      <c r="DO86" s="146"/>
      <c r="DP86" s="146"/>
      <c r="DQ86" s="146"/>
      <c r="DR86" s="146"/>
      <c r="DS86" s="146"/>
      <c r="DT86" s="146"/>
      <c r="DU86" s="146"/>
      <c r="DV86" s="146"/>
      <c r="DW86" s="146"/>
      <c r="DX86" s="146"/>
      <c r="DY86" s="146"/>
      <c r="DZ86" s="146"/>
      <c r="EA86" s="146"/>
      <c r="EB86" s="146"/>
      <c r="EC86" s="146"/>
      <c r="ED86" s="146"/>
      <c r="EE86" s="146"/>
      <c r="EF86" s="146"/>
      <c r="EG86" s="146"/>
      <c r="EH86" s="146"/>
      <c r="EI86" s="146"/>
      <c r="EJ86" s="146"/>
      <c r="EK86" s="146"/>
      <c r="EL86" s="146"/>
      <c r="EM86" s="146"/>
      <c r="EN86" s="146"/>
      <c r="EO86" s="146"/>
      <c r="EP86" s="146"/>
      <c r="EQ86" s="146"/>
      <c r="ER86" s="146"/>
      <c r="ES86" s="146"/>
      <c r="ET86" s="146"/>
      <c r="EU86" s="146"/>
      <c r="EV86" s="146"/>
      <c r="EW86" s="146"/>
      <c r="EX86" s="146"/>
      <c r="EY86" s="146"/>
      <c r="EZ86" s="146"/>
      <c r="FA86" s="146"/>
      <c r="FB86" s="146"/>
      <c r="FC86" s="146"/>
      <c r="FD86" s="146"/>
      <c r="FE86" s="146"/>
      <c r="FF86" s="146"/>
      <c r="FG86" s="146"/>
      <c r="FH86" s="146"/>
      <c r="FI86" s="146"/>
      <c r="FJ86" s="146"/>
      <c r="FK86" s="146"/>
      <c r="FL86" s="146"/>
      <c r="FM86" s="146"/>
      <c r="FN86" s="146"/>
      <c r="FO86" s="146"/>
      <c r="FP86" s="146"/>
      <c r="FQ86" s="146"/>
      <c r="FR86" s="146"/>
      <c r="FS86" s="146"/>
      <c r="FT86" s="146"/>
      <c r="FU86" s="146"/>
      <c r="FV86" s="146"/>
      <c r="FW86" s="146"/>
      <c r="FX86" s="146"/>
      <c r="FY86" s="146"/>
      <c r="FZ86" s="146"/>
      <c r="GA86" s="146"/>
      <c r="GB86" s="146"/>
      <c r="GC86" s="146"/>
      <c r="GD86" s="146"/>
      <c r="GE86" s="146"/>
      <c r="GF86" s="146"/>
      <c r="GG86" s="146"/>
      <c r="GH86" s="146"/>
      <c r="GI86" s="146"/>
      <c r="GJ86" s="146"/>
      <c r="GK86" s="146"/>
      <c r="GL86" s="146"/>
      <c r="GM86" s="146"/>
      <c r="GN86" s="146"/>
      <c r="GO86" s="146"/>
      <c r="GP86" s="146"/>
      <c r="GQ86" s="146"/>
      <c r="GR86" s="146"/>
      <c r="GS86" s="146"/>
      <c r="GT86" s="146"/>
      <c r="GU86" s="146"/>
      <c r="GV86" s="146"/>
      <c r="GW86" s="146"/>
      <c r="GX86" s="146"/>
      <c r="GY86" s="146"/>
      <c r="GZ86" s="146"/>
      <c r="HA86" s="146"/>
      <c r="HB86" s="146"/>
      <c r="HC86" s="146"/>
      <c r="HD86" s="146"/>
      <c r="HE86" s="146"/>
      <c r="HF86" s="146"/>
      <c r="HG86" s="146"/>
      <c r="HH86" s="146"/>
      <c r="HI86" s="146"/>
      <c r="HJ86" s="146"/>
      <c r="HK86" s="146"/>
      <c r="HL86" s="146"/>
      <c r="HM86" s="146"/>
      <c r="HN86" s="146"/>
      <c r="HO86" s="146"/>
      <c r="HP86" s="146"/>
      <c r="HQ86" s="146"/>
      <c r="HR86" s="146"/>
      <c r="HS86" s="146"/>
      <c r="HT86" s="146"/>
      <c r="HU86" s="146"/>
      <c r="HV86" s="146"/>
      <c r="HW86" s="146"/>
      <c r="HX86" s="146"/>
      <c r="HY86" s="146"/>
      <c r="HZ86" s="146"/>
      <c r="IA86" s="146"/>
      <c r="IB86" s="146"/>
      <c r="IC86" s="146"/>
      <c r="ID86" s="146"/>
      <c r="IE86" s="146"/>
      <c r="IF86" s="146"/>
      <c r="IG86" s="146"/>
      <c r="IH86" s="146"/>
      <c r="II86" s="146"/>
      <c r="IJ86" s="146"/>
      <c r="IK86" s="146"/>
      <c r="IL86" s="146"/>
      <c r="IM86" s="146"/>
      <c r="IN86" s="146"/>
      <c r="IO86" s="146"/>
      <c r="IP86" s="146"/>
      <c r="IQ86" s="146"/>
      <c r="IR86" s="146"/>
      <c r="IS86" s="146"/>
      <c r="IT86" s="146"/>
    </row>
    <row r="87" spans="1:254" s="124" customFormat="1" ht="26.25" x14ac:dyDescent="0.25">
      <c r="A87" s="130" t="s">
        <v>97</v>
      </c>
      <c r="B87" s="147" t="s">
        <v>281</v>
      </c>
      <c r="C87" s="147" t="s">
        <v>34</v>
      </c>
      <c r="D87" s="147" t="s">
        <v>96</v>
      </c>
      <c r="E87" s="147" t="s">
        <v>69</v>
      </c>
      <c r="F87" s="147"/>
      <c r="G87" s="133">
        <f>SUM(G88)</f>
        <v>8000</v>
      </c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6"/>
      <c r="DH87" s="146"/>
      <c r="DI87" s="146"/>
      <c r="DJ87" s="146"/>
      <c r="DK87" s="146"/>
      <c r="DL87" s="146"/>
      <c r="DM87" s="146"/>
      <c r="DN87" s="146"/>
      <c r="DO87" s="146"/>
      <c r="DP87" s="146"/>
      <c r="DQ87" s="146"/>
      <c r="DR87" s="146"/>
      <c r="DS87" s="146"/>
      <c r="DT87" s="146"/>
      <c r="DU87" s="146"/>
      <c r="DV87" s="146"/>
      <c r="DW87" s="146"/>
      <c r="DX87" s="146"/>
      <c r="DY87" s="146"/>
      <c r="DZ87" s="146"/>
      <c r="EA87" s="146"/>
      <c r="EB87" s="146"/>
      <c r="EC87" s="146"/>
      <c r="ED87" s="146"/>
      <c r="EE87" s="146"/>
      <c r="EF87" s="146"/>
      <c r="EG87" s="146"/>
      <c r="EH87" s="146"/>
      <c r="EI87" s="146"/>
      <c r="EJ87" s="146"/>
      <c r="EK87" s="146"/>
      <c r="EL87" s="146"/>
      <c r="EM87" s="146"/>
      <c r="EN87" s="146"/>
      <c r="EO87" s="146"/>
      <c r="EP87" s="146"/>
      <c r="EQ87" s="146"/>
      <c r="ER87" s="146"/>
      <c r="ES87" s="146"/>
      <c r="ET87" s="146"/>
      <c r="EU87" s="146"/>
      <c r="EV87" s="146"/>
      <c r="EW87" s="146"/>
      <c r="EX87" s="146"/>
      <c r="EY87" s="146"/>
      <c r="EZ87" s="146"/>
      <c r="FA87" s="146"/>
      <c r="FB87" s="146"/>
      <c r="FC87" s="146"/>
      <c r="FD87" s="146"/>
      <c r="FE87" s="146"/>
      <c r="FF87" s="146"/>
      <c r="FG87" s="146"/>
      <c r="FH87" s="146"/>
      <c r="FI87" s="146"/>
      <c r="FJ87" s="146"/>
      <c r="FK87" s="146"/>
      <c r="FL87" s="146"/>
      <c r="FM87" s="146"/>
      <c r="FN87" s="146"/>
      <c r="FO87" s="146"/>
      <c r="FP87" s="146"/>
      <c r="FQ87" s="146"/>
      <c r="FR87" s="146"/>
      <c r="FS87" s="146"/>
      <c r="FT87" s="146"/>
      <c r="FU87" s="146"/>
      <c r="FV87" s="146"/>
      <c r="FW87" s="146"/>
      <c r="FX87" s="146"/>
      <c r="FY87" s="146"/>
      <c r="FZ87" s="146"/>
      <c r="GA87" s="146"/>
      <c r="GB87" s="146"/>
      <c r="GC87" s="146"/>
      <c r="GD87" s="146"/>
      <c r="GE87" s="146"/>
      <c r="GF87" s="146"/>
      <c r="GG87" s="146"/>
      <c r="GH87" s="146"/>
      <c r="GI87" s="146"/>
      <c r="GJ87" s="146"/>
      <c r="GK87" s="146"/>
      <c r="GL87" s="146"/>
      <c r="GM87" s="146"/>
      <c r="GN87" s="146"/>
      <c r="GO87" s="146"/>
      <c r="GP87" s="146"/>
      <c r="GQ87" s="146"/>
      <c r="GR87" s="146"/>
      <c r="GS87" s="146"/>
      <c r="GT87" s="146"/>
      <c r="GU87" s="146"/>
      <c r="GV87" s="146"/>
      <c r="GW87" s="146"/>
      <c r="GX87" s="146"/>
      <c r="GY87" s="146"/>
      <c r="GZ87" s="146"/>
      <c r="HA87" s="146"/>
      <c r="HB87" s="146"/>
      <c r="HC87" s="146"/>
      <c r="HD87" s="146"/>
      <c r="HE87" s="146"/>
      <c r="HF87" s="146"/>
      <c r="HG87" s="146"/>
      <c r="HH87" s="146"/>
      <c r="HI87" s="146"/>
      <c r="HJ87" s="146"/>
      <c r="HK87" s="146"/>
      <c r="HL87" s="146"/>
      <c r="HM87" s="146"/>
      <c r="HN87" s="146"/>
      <c r="HO87" s="146"/>
      <c r="HP87" s="146"/>
      <c r="HQ87" s="146"/>
      <c r="HR87" s="146"/>
      <c r="HS87" s="146"/>
      <c r="HT87" s="146"/>
      <c r="HU87" s="146"/>
      <c r="HV87" s="146"/>
      <c r="HW87" s="146"/>
      <c r="HX87" s="146"/>
      <c r="HY87" s="146"/>
      <c r="HZ87" s="146"/>
      <c r="IA87" s="146"/>
      <c r="IB87" s="146"/>
      <c r="IC87" s="146"/>
      <c r="ID87" s="146"/>
      <c r="IE87" s="146"/>
      <c r="IF87" s="146"/>
      <c r="IG87" s="146"/>
      <c r="IH87" s="146"/>
      <c r="II87" s="146"/>
      <c r="IJ87" s="146"/>
      <c r="IK87" s="146"/>
      <c r="IL87" s="146"/>
      <c r="IM87" s="146"/>
      <c r="IN87" s="146"/>
      <c r="IO87" s="146"/>
      <c r="IP87" s="146"/>
      <c r="IQ87" s="146"/>
      <c r="IR87" s="146"/>
      <c r="IS87" s="146"/>
      <c r="IT87" s="146"/>
    </row>
    <row r="88" spans="1:254" s="124" customFormat="1" ht="15" x14ac:dyDescent="0.25">
      <c r="A88" s="125" t="s">
        <v>40</v>
      </c>
      <c r="B88" s="137" t="s">
        <v>281</v>
      </c>
      <c r="C88" s="137" t="s">
        <v>34</v>
      </c>
      <c r="D88" s="137" t="s">
        <v>96</v>
      </c>
      <c r="E88" s="137" t="s">
        <v>69</v>
      </c>
      <c r="F88" s="137" t="s">
        <v>41</v>
      </c>
      <c r="G88" s="128">
        <v>8000</v>
      </c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  <c r="DQ88" s="146"/>
      <c r="DR88" s="146"/>
      <c r="DS88" s="146"/>
      <c r="DT88" s="146"/>
      <c r="DU88" s="146"/>
      <c r="DV88" s="146"/>
      <c r="DW88" s="146"/>
      <c r="DX88" s="146"/>
      <c r="DY88" s="146"/>
      <c r="DZ88" s="146"/>
      <c r="EA88" s="146"/>
      <c r="EB88" s="146"/>
      <c r="EC88" s="146"/>
      <c r="ED88" s="146"/>
      <c r="EE88" s="146"/>
      <c r="EF88" s="146"/>
      <c r="EG88" s="146"/>
      <c r="EH88" s="146"/>
      <c r="EI88" s="146"/>
      <c r="EJ88" s="146"/>
      <c r="EK88" s="146"/>
      <c r="EL88" s="146"/>
      <c r="EM88" s="146"/>
      <c r="EN88" s="146"/>
      <c r="EO88" s="146"/>
      <c r="EP88" s="146"/>
      <c r="EQ88" s="146"/>
      <c r="ER88" s="146"/>
      <c r="ES88" s="146"/>
      <c r="ET88" s="146"/>
      <c r="EU88" s="146"/>
      <c r="EV88" s="146"/>
      <c r="EW88" s="146"/>
      <c r="EX88" s="146"/>
      <c r="EY88" s="146"/>
      <c r="EZ88" s="146"/>
      <c r="FA88" s="146"/>
      <c r="FB88" s="146"/>
      <c r="FC88" s="146"/>
      <c r="FD88" s="146"/>
      <c r="FE88" s="146"/>
      <c r="FF88" s="146"/>
      <c r="FG88" s="146"/>
      <c r="FH88" s="146"/>
      <c r="FI88" s="146"/>
      <c r="FJ88" s="146"/>
      <c r="FK88" s="146"/>
      <c r="FL88" s="146"/>
      <c r="FM88" s="146"/>
      <c r="FN88" s="146"/>
      <c r="FO88" s="146"/>
      <c r="FP88" s="146"/>
      <c r="FQ88" s="146"/>
      <c r="FR88" s="146"/>
      <c r="FS88" s="146"/>
      <c r="FT88" s="146"/>
      <c r="FU88" s="146"/>
      <c r="FV88" s="146"/>
      <c r="FW88" s="146"/>
      <c r="FX88" s="146"/>
      <c r="FY88" s="146"/>
      <c r="FZ88" s="146"/>
      <c r="GA88" s="146"/>
      <c r="GB88" s="146"/>
      <c r="GC88" s="146"/>
      <c r="GD88" s="146"/>
      <c r="GE88" s="146"/>
      <c r="GF88" s="146"/>
      <c r="GG88" s="146"/>
      <c r="GH88" s="146"/>
      <c r="GI88" s="146"/>
      <c r="GJ88" s="146"/>
      <c r="GK88" s="146"/>
      <c r="GL88" s="146"/>
      <c r="GM88" s="146"/>
      <c r="GN88" s="146"/>
      <c r="GO88" s="146"/>
      <c r="GP88" s="146"/>
      <c r="GQ88" s="146"/>
      <c r="GR88" s="146"/>
      <c r="GS88" s="146"/>
      <c r="GT88" s="146"/>
      <c r="GU88" s="146"/>
      <c r="GV88" s="146"/>
      <c r="GW88" s="146"/>
      <c r="GX88" s="146"/>
      <c r="GY88" s="146"/>
      <c r="GZ88" s="146"/>
      <c r="HA88" s="146"/>
      <c r="HB88" s="146"/>
      <c r="HC88" s="146"/>
      <c r="HD88" s="146"/>
      <c r="HE88" s="146"/>
      <c r="HF88" s="146"/>
      <c r="HG88" s="146"/>
      <c r="HH88" s="146"/>
      <c r="HI88" s="146"/>
      <c r="HJ88" s="146"/>
      <c r="HK88" s="146"/>
      <c r="HL88" s="146"/>
      <c r="HM88" s="146"/>
      <c r="HN88" s="146"/>
      <c r="HO88" s="146"/>
      <c r="HP88" s="146"/>
      <c r="HQ88" s="146"/>
      <c r="HR88" s="146"/>
      <c r="HS88" s="146"/>
      <c r="HT88" s="146"/>
      <c r="HU88" s="146"/>
      <c r="HV88" s="146"/>
      <c r="HW88" s="146"/>
      <c r="HX88" s="146"/>
      <c r="HY88" s="146"/>
      <c r="HZ88" s="146"/>
      <c r="IA88" s="146"/>
      <c r="IB88" s="146"/>
      <c r="IC88" s="146"/>
      <c r="ID88" s="146"/>
      <c r="IE88" s="146"/>
      <c r="IF88" s="146"/>
      <c r="IG88" s="146"/>
      <c r="IH88" s="146"/>
      <c r="II88" s="146"/>
      <c r="IJ88" s="146"/>
      <c r="IK88" s="146"/>
      <c r="IL88" s="146"/>
      <c r="IM88" s="146"/>
      <c r="IN88" s="146"/>
      <c r="IO88" s="146"/>
      <c r="IP88" s="146"/>
      <c r="IQ88" s="146"/>
      <c r="IR88" s="146"/>
      <c r="IS88" s="146"/>
      <c r="IT88" s="146"/>
    </row>
    <row r="89" spans="1:254" s="124" customFormat="1" ht="39" x14ac:dyDescent="0.25">
      <c r="A89" s="130" t="s">
        <v>296</v>
      </c>
      <c r="B89" s="147" t="s">
        <v>281</v>
      </c>
      <c r="C89" s="147" t="s">
        <v>34</v>
      </c>
      <c r="D89" s="147" t="s">
        <v>96</v>
      </c>
      <c r="E89" s="147" t="s">
        <v>297</v>
      </c>
      <c r="F89" s="147"/>
      <c r="G89" s="133">
        <f>SUM(G90)</f>
        <v>9.49</v>
      </c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  <c r="FB89" s="148"/>
      <c r="FC89" s="148"/>
      <c r="FD89" s="148"/>
      <c r="FE89" s="148"/>
      <c r="FF89" s="148"/>
      <c r="FG89" s="148"/>
      <c r="FH89" s="148"/>
      <c r="FI89" s="148"/>
      <c r="FJ89" s="148"/>
      <c r="FK89" s="148"/>
      <c r="FL89" s="148"/>
      <c r="FM89" s="148"/>
      <c r="FN89" s="148"/>
      <c r="FO89" s="148"/>
      <c r="FP89" s="148"/>
      <c r="FQ89" s="148"/>
      <c r="FR89" s="148"/>
      <c r="FS89" s="148"/>
      <c r="FT89" s="148"/>
      <c r="FU89" s="148"/>
      <c r="FV89" s="148"/>
      <c r="FW89" s="148"/>
      <c r="FX89" s="148"/>
      <c r="FY89" s="148"/>
      <c r="FZ89" s="148"/>
      <c r="GA89" s="148"/>
      <c r="GB89" s="148"/>
      <c r="GC89" s="148"/>
      <c r="GD89" s="148"/>
      <c r="GE89" s="148"/>
      <c r="GF89" s="148"/>
      <c r="GG89" s="148"/>
      <c r="GH89" s="148"/>
      <c r="GI89" s="148"/>
      <c r="GJ89" s="148"/>
      <c r="GK89" s="148"/>
      <c r="GL89" s="148"/>
      <c r="GM89" s="148"/>
      <c r="GN89" s="148"/>
      <c r="GO89" s="148"/>
      <c r="GP89" s="148"/>
      <c r="GQ89" s="148"/>
      <c r="GR89" s="148"/>
      <c r="GS89" s="148"/>
      <c r="GT89" s="148"/>
      <c r="GU89" s="148"/>
      <c r="GV89" s="148"/>
      <c r="GW89" s="148"/>
      <c r="GX89" s="148"/>
      <c r="GY89" s="148"/>
      <c r="GZ89" s="148"/>
      <c r="HA89" s="148"/>
      <c r="HB89" s="148"/>
      <c r="HC89" s="148"/>
      <c r="HD89" s="148"/>
      <c r="HE89" s="148"/>
      <c r="HF89" s="148"/>
      <c r="HG89" s="148"/>
      <c r="HH89" s="148"/>
      <c r="HI89" s="148"/>
      <c r="HJ89" s="148"/>
      <c r="HK89" s="148"/>
      <c r="HL89" s="148"/>
      <c r="HM89" s="148"/>
      <c r="HN89" s="148"/>
      <c r="HO89" s="148"/>
      <c r="HP89" s="148"/>
      <c r="HQ89" s="148"/>
      <c r="HR89" s="148"/>
      <c r="HS89" s="148"/>
      <c r="HT89" s="148"/>
      <c r="HU89" s="148"/>
      <c r="HV89" s="148"/>
      <c r="HW89" s="148"/>
      <c r="HX89" s="148"/>
      <c r="HY89" s="148"/>
      <c r="HZ89" s="148"/>
      <c r="IA89" s="148"/>
      <c r="IB89" s="148"/>
      <c r="IC89" s="148"/>
      <c r="ID89" s="148"/>
      <c r="IE89" s="148"/>
      <c r="IF89" s="148"/>
      <c r="IG89" s="148"/>
      <c r="IH89" s="148"/>
      <c r="II89" s="148"/>
      <c r="IJ89" s="148"/>
      <c r="IK89" s="148"/>
      <c r="IL89" s="148"/>
      <c r="IM89" s="148"/>
      <c r="IN89" s="148"/>
      <c r="IO89" s="148"/>
      <c r="IP89" s="148"/>
      <c r="IQ89" s="148"/>
      <c r="IR89" s="148"/>
      <c r="IS89" s="148"/>
      <c r="IT89" s="148"/>
    </row>
    <row r="90" spans="1:254" s="146" customFormat="1" ht="26.25" x14ac:dyDescent="0.25">
      <c r="A90" s="125" t="s">
        <v>283</v>
      </c>
      <c r="B90" s="137" t="s">
        <v>281</v>
      </c>
      <c r="C90" s="137" t="s">
        <v>34</v>
      </c>
      <c r="D90" s="137" t="s">
        <v>96</v>
      </c>
      <c r="E90" s="137" t="s">
        <v>297</v>
      </c>
      <c r="F90" s="137" t="s">
        <v>32</v>
      </c>
      <c r="G90" s="128">
        <v>9.49</v>
      </c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4"/>
      <c r="BX90" s="124"/>
      <c r="BY90" s="124"/>
      <c r="BZ90" s="124"/>
      <c r="CA90" s="124"/>
      <c r="CB90" s="124"/>
      <c r="CC90" s="124"/>
      <c r="CD90" s="124"/>
      <c r="CE90" s="124"/>
      <c r="CF90" s="124"/>
      <c r="CG90" s="124"/>
      <c r="CH90" s="124"/>
      <c r="CI90" s="124"/>
      <c r="CJ90" s="124"/>
      <c r="CK90" s="124"/>
      <c r="CL90" s="124"/>
      <c r="CM90" s="124"/>
      <c r="CN90" s="124"/>
      <c r="CO90" s="124"/>
      <c r="CP90" s="124"/>
      <c r="CQ90" s="124"/>
      <c r="CR90" s="124"/>
      <c r="CS90" s="124"/>
      <c r="CT90" s="124"/>
      <c r="CU90" s="124"/>
      <c r="CV90" s="124"/>
      <c r="CW90" s="124"/>
      <c r="CX90" s="124"/>
      <c r="CY90" s="124"/>
      <c r="CZ90" s="124"/>
      <c r="DA90" s="124"/>
      <c r="DB90" s="124"/>
      <c r="DC90" s="124"/>
      <c r="DD90" s="124"/>
      <c r="DE90" s="124"/>
      <c r="DF90" s="124"/>
      <c r="DG90" s="124"/>
      <c r="DH90" s="124"/>
      <c r="DI90" s="124"/>
      <c r="DJ90" s="124"/>
      <c r="DK90" s="124"/>
      <c r="DL90" s="124"/>
      <c r="DM90" s="124"/>
      <c r="DN90" s="124"/>
      <c r="DO90" s="124"/>
      <c r="DP90" s="124"/>
      <c r="DQ90" s="124"/>
      <c r="DR90" s="124"/>
      <c r="DS90" s="124"/>
      <c r="DT90" s="124"/>
      <c r="DU90" s="124"/>
      <c r="DV90" s="124"/>
      <c r="DW90" s="124"/>
      <c r="DX90" s="124"/>
      <c r="DY90" s="124"/>
      <c r="DZ90" s="124"/>
      <c r="EA90" s="124"/>
      <c r="EB90" s="124"/>
      <c r="EC90" s="124"/>
      <c r="ED90" s="124"/>
      <c r="EE90" s="124"/>
      <c r="EF90" s="124"/>
      <c r="EG90" s="124"/>
      <c r="EH90" s="124"/>
      <c r="EI90" s="124"/>
      <c r="EJ90" s="124"/>
      <c r="EK90" s="124"/>
      <c r="EL90" s="124"/>
      <c r="EM90" s="124"/>
      <c r="EN90" s="124"/>
      <c r="EO90" s="124"/>
      <c r="EP90" s="124"/>
      <c r="EQ90" s="124"/>
      <c r="ER90" s="124"/>
      <c r="ES90" s="124"/>
      <c r="ET90" s="124"/>
      <c r="EU90" s="124"/>
      <c r="EV90" s="124"/>
      <c r="EW90" s="124"/>
      <c r="EX90" s="124"/>
      <c r="EY90" s="124"/>
      <c r="EZ90" s="124"/>
      <c r="FA90" s="124"/>
      <c r="FB90" s="124"/>
      <c r="FC90" s="124"/>
      <c r="FD90" s="124"/>
      <c r="FE90" s="124"/>
      <c r="FF90" s="124"/>
      <c r="FG90" s="124"/>
      <c r="FH90" s="124"/>
      <c r="FI90" s="124"/>
      <c r="FJ90" s="124"/>
      <c r="FK90" s="124"/>
      <c r="FL90" s="124"/>
      <c r="FM90" s="124"/>
      <c r="FN90" s="124"/>
      <c r="FO90" s="124"/>
      <c r="FP90" s="124"/>
      <c r="FQ90" s="124"/>
      <c r="FR90" s="124"/>
      <c r="FS90" s="124"/>
      <c r="FT90" s="124"/>
      <c r="FU90" s="124"/>
      <c r="FV90" s="124"/>
      <c r="FW90" s="124"/>
      <c r="FX90" s="124"/>
      <c r="FY90" s="124"/>
      <c r="FZ90" s="124"/>
      <c r="GA90" s="124"/>
      <c r="GB90" s="124"/>
      <c r="GC90" s="124"/>
      <c r="GD90" s="124"/>
      <c r="GE90" s="124"/>
      <c r="GF90" s="124"/>
      <c r="GG90" s="124"/>
      <c r="GH90" s="124"/>
      <c r="GI90" s="124"/>
      <c r="GJ90" s="124"/>
      <c r="GK90" s="124"/>
      <c r="GL90" s="124"/>
      <c r="GM90" s="124"/>
      <c r="GN90" s="124"/>
      <c r="GO90" s="124"/>
      <c r="GP90" s="124"/>
      <c r="GQ90" s="124"/>
      <c r="GR90" s="124"/>
      <c r="GS90" s="124"/>
      <c r="GT90" s="124"/>
      <c r="GU90" s="124"/>
      <c r="GV90" s="124"/>
      <c r="GW90" s="124"/>
      <c r="GX90" s="124"/>
      <c r="GY90" s="124"/>
      <c r="GZ90" s="124"/>
      <c r="HA90" s="124"/>
      <c r="HB90" s="124"/>
      <c r="HC90" s="124"/>
      <c r="HD90" s="124"/>
      <c r="HE90" s="124"/>
      <c r="HF90" s="124"/>
      <c r="HG90" s="124"/>
      <c r="HH90" s="124"/>
      <c r="HI90" s="124"/>
      <c r="HJ90" s="124"/>
      <c r="HK90" s="124"/>
      <c r="HL90" s="124"/>
      <c r="HM90" s="124"/>
      <c r="HN90" s="124"/>
      <c r="HO90" s="124"/>
      <c r="HP90" s="124"/>
      <c r="HQ90" s="124"/>
      <c r="HR90" s="124"/>
      <c r="HS90" s="124"/>
      <c r="HT90" s="124"/>
      <c r="HU90" s="124"/>
      <c r="HV90" s="124"/>
      <c r="HW90" s="124"/>
      <c r="HX90" s="124"/>
      <c r="HY90" s="124"/>
      <c r="HZ90" s="124"/>
      <c r="IA90" s="124"/>
      <c r="IB90" s="124"/>
      <c r="IC90" s="124"/>
      <c r="ID90" s="124"/>
      <c r="IE90" s="124"/>
      <c r="IF90" s="124"/>
      <c r="IG90" s="124"/>
      <c r="IH90" s="124"/>
      <c r="II90" s="124"/>
      <c r="IJ90" s="124"/>
      <c r="IK90" s="124"/>
      <c r="IL90" s="124"/>
      <c r="IM90" s="124"/>
      <c r="IN90" s="124"/>
      <c r="IO90" s="124"/>
      <c r="IP90" s="124"/>
      <c r="IQ90" s="124"/>
      <c r="IR90" s="124"/>
      <c r="IS90" s="124"/>
      <c r="IT90" s="124"/>
    </row>
    <row r="91" spans="1:254" s="148" customFormat="1" ht="22.5" customHeight="1" x14ac:dyDescent="0.2">
      <c r="A91" s="115" t="s">
        <v>100</v>
      </c>
      <c r="B91" s="116" t="s">
        <v>281</v>
      </c>
      <c r="C91" s="117" t="s">
        <v>34</v>
      </c>
      <c r="D91" s="117" t="s">
        <v>101</v>
      </c>
      <c r="E91" s="117"/>
      <c r="F91" s="117"/>
      <c r="G91" s="118">
        <f>SUM(G92)</f>
        <v>8807.64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  <c r="FR91" s="95"/>
      <c r="FS91" s="95"/>
      <c r="FT91" s="95"/>
      <c r="FU91" s="95"/>
      <c r="FV91" s="95"/>
      <c r="FW91" s="95"/>
      <c r="FX91" s="95"/>
      <c r="FY91" s="95"/>
      <c r="FZ91" s="95"/>
      <c r="GA91" s="95"/>
      <c r="GB91" s="95"/>
      <c r="GC91" s="95"/>
      <c r="GD91" s="95"/>
      <c r="GE91" s="95"/>
      <c r="GF91" s="95"/>
      <c r="GG91" s="95"/>
      <c r="GH91" s="95"/>
      <c r="GI91" s="95"/>
      <c r="GJ91" s="95"/>
      <c r="GK91" s="95"/>
      <c r="GL91" s="95"/>
      <c r="GM91" s="95"/>
      <c r="GN91" s="95"/>
      <c r="GO91" s="95"/>
      <c r="GP91" s="95"/>
      <c r="GQ91" s="95"/>
      <c r="GR91" s="95"/>
      <c r="GS91" s="95"/>
      <c r="GT91" s="95"/>
      <c r="GU91" s="95"/>
      <c r="GV91" s="95"/>
      <c r="GW91" s="95"/>
      <c r="GX91" s="95"/>
      <c r="GY91" s="95"/>
      <c r="GZ91" s="95"/>
      <c r="HA91" s="95"/>
      <c r="HB91" s="95"/>
      <c r="HC91" s="95"/>
      <c r="HD91" s="95"/>
      <c r="HE91" s="95"/>
      <c r="HF91" s="95"/>
      <c r="HG91" s="95"/>
      <c r="HH91" s="95"/>
      <c r="HI91" s="95"/>
      <c r="HJ91" s="95"/>
      <c r="HK91" s="95"/>
      <c r="HL91" s="95"/>
      <c r="HM91" s="95"/>
      <c r="HN91" s="95"/>
      <c r="HO91" s="95"/>
      <c r="HP91" s="95"/>
      <c r="HQ91" s="95"/>
      <c r="HR91" s="95"/>
      <c r="HS91" s="95"/>
      <c r="HT91" s="95"/>
      <c r="HU91" s="95"/>
      <c r="HV91" s="95"/>
      <c r="HW91" s="95"/>
      <c r="HX91" s="95"/>
      <c r="HY91" s="95"/>
      <c r="HZ91" s="95"/>
      <c r="IA91" s="95"/>
      <c r="IB91" s="95"/>
      <c r="IC91" s="95"/>
      <c r="ID91" s="95"/>
      <c r="IE91" s="95"/>
      <c r="IF91" s="95"/>
      <c r="IG91" s="95"/>
      <c r="IH91" s="95"/>
      <c r="II91" s="95"/>
      <c r="IJ91" s="95"/>
      <c r="IK91" s="95"/>
      <c r="IL91" s="95"/>
      <c r="IM91" s="95"/>
      <c r="IN91" s="95"/>
      <c r="IO91" s="95"/>
      <c r="IP91" s="95"/>
      <c r="IQ91" s="95"/>
      <c r="IR91" s="95"/>
      <c r="IS91" s="95"/>
      <c r="IT91" s="95"/>
    </row>
    <row r="92" spans="1:254" ht="20.25" customHeight="1" x14ac:dyDescent="0.25">
      <c r="A92" s="150" t="s">
        <v>295</v>
      </c>
      <c r="B92" s="135" t="s">
        <v>281</v>
      </c>
      <c r="C92" s="135" t="s">
        <v>34</v>
      </c>
      <c r="D92" s="135" t="s">
        <v>101</v>
      </c>
      <c r="E92" s="135" t="s">
        <v>77</v>
      </c>
      <c r="F92" s="135"/>
      <c r="G92" s="123">
        <f>SUM(G93)</f>
        <v>8807.64</v>
      </c>
    </row>
    <row r="93" spans="1:254" ht="38.25" x14ac:dyDescent="0.2">
      <c r="A93" s="130" t="s">
        <v>298</v>
      </c>
      <c r="B93" s="147" t="s">
        <v>281</v>
      </c>
      <c r="C93" s="132" t="s">
        <v>34</v>
      </c>
      <c r="D93" s="132" t="s">
        <v>101</v>
      </c>
      <c r="E93" s="132" t="s">
        <v>103</v>
      </c>
      <c r="F93" s="132"/>
      <c r="G93" s="133">
        <f>SUM(G94:G95)</f>
        <v>8807.64</v>
      </c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  <c r="GM93" s="91"/>
      <c r="GN93" s="91"/>
      <c r="GO93" s="91"/>
      <c r="GP93" s="91"/>
      <c r="GQ93" s="91"/>
      <c r="GR93" s="91"/>
      <c r="GS93" s="91"/>
      <c r="GT93" s="91"/>
      <c r="GU93" s="91"/>
      <c r="GV93" s="91"/>
      <c r="GW93" s="91"/>
      <c r="GX93" s="91"/>
      <c r="GY93" s="91"/>
      <c r="GZ93" s="91"/>
      <c r="HA93" s="91"/>
      <c r="HB93" s="91"/>
      <c r="HC93" s="91"/>
      <c r="HD93" s="91"/>
      <c r="HE93" s="91"/>
      <c r="HF93" s="91"/>
      <c r="HG93" s="91"/>
      <c r="HH93" s="91"/>
      <c r="HI93" s="91"/>
      <c r="HJ93" s="91"/>
      <c r="HK93" s="91"/>
      <c r="HL93" s="91"/>
      <c r="HM93" s="91"/>
      <c r="HN93" s="91"/>
      <c r="HO93" s="91"/>
      <c r="HP93" s="91"/>
      <c r="HQ93" s="91"/>
      <c r="HR93" s="91"/>
      <c r="HS93" s="91"/>
      <c r="HT93" s="91"/>
      <c r="HU93" s="91"/>
      <c r="HV93" s="91"/>
      <c r="HW93" s="91"/>
      <c r="HX93" s="91"/>
      <c r="HY93" s="91"/>
      <c r="HZ93" s="91"/>
      <c r="IA93" s="91"/>
      <c r="IB93" s="91"/>
      <c r="IC93" s="91"/>
      <c r="ID93" s="91"/>
      <c r="IE93" s="91"/>
      <c r="IF93" s="91"/>
      <c r="IG93" s="91"/>
      <c r="IH93" s="91"/>
      <c r="II93" s="91"/>
      <c r="IJ93" s="91"/>
      <c r="IK93" s="91"/>
      <c r="IL93" s="91"/>
      <c r="IM93" s="91"/>
      <c r="IN93" s="91"/>
      <c r="IO93" s="91"/>
      <c r="IP93" s="91"/>
      <c r="IQ93" s="91"/>
      <c r="IR93" s="91"/>
      <c r="IS93" s="91"/>
      <c r="IT93" s="91"/>
    </row>
    <row r="94" spans="1:254" ht="25.5" x14ac:dyDescent="0.2">
      <c r="A94" s="125" t="s">
        <v>283</v>
      </c>
      <c r="B94" s="137" t="s">
        <v>281</v>
      </c>
      <c r="C94" s="127" t="s">
        <v>34</v>
      </c>
      <c r="D94" s="127" t="s">
        <v>101</v>
      </c>
      <c r="E94" s="127" t="s">
        <v>103</v>
      </c>
      <c r="F94" s="127" t="s">
        <v>32</v>
      </c>
      <c r="G94" s="128">
        <v>7807.64</v>
      </c>
    </row>
    <row r="95" spans="1:254" ht="25.5" x14ac:dyDescent="0.2">
      <c r="A95" s="125" t="s">
        <v>92</v>
      </c>
      <c r="B95" s="137" t="s">
        <v>281</v>
      </c>
      <c r="C95" s="127" t="s">
        <v>34</v>
      </c>
      <c r="D95" s="127" t="s">
        <v>101</v>
      </c>
      <c r="E95" s="127" t="s">
        <v>103</v>
      </c>
      <c r="F95" s="127" t="s">
        <v>93</v>
      </c>
      <c r="G95" s="128">
        <v>1000</v>
      </c>
    </row>
    <row r="96" spans="1:254" ht="13.5" x14ac:dyDescent="0.25">
      <c r="A96" s="115" t="s">
        <v>105</v>
      </c>
      <c r="B96" s="116" t="s">
        <v>281</v>
      </c>
      <c r="C96" s="116" t="s">
        <v>34</v>
      </c>
      <c r="D96" s="116" t="s">
        <v>106</v>
      </c>
      <c r="E96" s="116"/>
      <c r="F96" s="116"/>
      <c r="G96" s="118">
        <f>SUM(G97)</f>
        <v>450</v>
      </c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63"/>
      <c r="DA96" s="163"/>
      <c r="DB96" s="163"/>
      <c r="DC96" s="163"/>
      <c r="DD96" s="163"/>
      <c r="DE96" s="163"/>
      <c r="DF96" s="163"/>
      <c r="DG96" s="163"/>
      <c r="DH96" s="163"/>
      <c r="DI96" s="163"/>
      <c r="DJ96" s="163"/>
      <c r="DK96" s="163"/>
      <c r="DL96" s="163"/>
      <c r="DM96" s="163"/>
      <c r="DN96" s="163"/>
      <c r="DO96" s="163"/>
      <c r="DP96" s="163"/>
      <c r="DQ96" s="163"/>
      <c r="DR96" s="163"/>
      <c r="DS96" s="163"/>
      <c r="DT96" s="163"/>
      <c r="DU96" s="163"/>
      <c r="DV96" s="163"/>
      <c r="DW96" s="163"/>
      <c r="DX96" s="163"/>
      <c r="DY96" s="163"/>
      <c r="DZ96" s="163"/>
      <c r="EA96" s="163"/>
      <c r="EB96" s="163"/>
      <c r="EC96" s="163"/>
      <c r="ED96" s="163"/>
      <c r="EE96" s="163"/>
      <c r="EF96" s="163"/>
      <c r="EG96" s="163"/>
      <c r="EH96" s="163"/>
      <c r="EI96" s="163"/>
      <c r="EJ96" s="163"/>
      <c r="EK96" s="163"/>
      <c r="EL96" s="163"/>
      <c r="EM96" s="163"/>
      <c r="EN96" s="163"/>
      <c r="EO96" s="163"/>
      <c r="EP96" s="163"/>
      <c r="EQ96" s="163"/>
      <c r="ER96" s="163"/>
      <c r="ES96" s="163"/>
      <c r="ET96" s="163"/>
      <c r="EU96" s="163"/>
      <c r="EV96" s="163"/>
      <c r="EW96" s="163"/>
      <c r="EX96" s="163"/>
      <c r="EY96" s="163"/>
      <c r="EZ96" s="163"/>
      <c r="FA96" s="163"/>
      <c r="FB96" s="163"/>
      <c r="FC96" s="163"/>
      <c r="FD96" s="163"/>
      <c r="FE96" s="163"/>
      <c r="FF96" s="163"/>
      <c r="FG96" s="163"/>
      <c r="FH96" s="163"/>
      <c r="FI96" s="163"/>
      <c r="FJ96" s="163"/>
      <c r="FK96" s="163"/>
      <c r="FL96" s="163"/>
      <c r="FM96" s="163"/>
      <c r="FN96" s="163"/>
      <c r="FO96" s="163"/>
      <c r="FP96" s="163"/>
      <c r="FQ96" s="163"/>
      <c r="FR96" s="163"/>
      <c r="FS96" s="163"/>
      <c r="FT96" s="163"/>
      <c r="FU96" s="163"/>
      <c r="FV96" s="163"/>
      <c r="FW96" s="163"/>
      <c r="FX96" s="163"/>
      <c r="FY96" s="163"/>
      <c r="FZ96" s="163"/>
      <c r="GA96" s="163"/>
      <c r="GB96" s="163"/>
      <c r="GC96" s="163"/>
      <c r="GD96" s="163"/>
      <c r="GE96" s="163"/>
      <c r="GF96" s="163"/>
      <c r="GG96" s="163"/>
      <c r="GH96" s="163"/>
      <c r="GI96" s="163"/>
      <c r="GJ96" s="163"/>
      <c r="GK96" s="163"/>
      <c r="GL96" s="163"/>
      <c r="GM96" s="163"/>
      <c r="GN96" s="163"/>
      <c r="GO96" s="163"/>
      <c r="GP96" s="163"/>
      <c r="GQ96" s="163"/>
      <c r="GR96" s="163"/>
      <c r="GS96" s="163"/>
      <c r="GT96" s="163"/>
      <c r="GU96" s="163"/>
      <c r="GV96" s="163"/>
      <c r="GW96" s="163"/>
      <c r="GX96" s="163"/>
      <c r="GY96" s="163"/>
      <c r="GZ96" s="163"/>
      <c r="HA96" s="163"/>
      <c r="HB96" s="163"/>
      <c r="HC96" s="163"/>
      <c r="HD96" s="163"/>
      <c r="HE96" s="163"/>
      <c r="HF96" s="163"/>
      <c r="HG96" s="163"/>
      <c r="HH96" s="163"/>
      <c r="HI96" s="163"/>
      <c r="HJ96" s="163"/>
      <c r="HK96" s="163"/>
      <c r="HL96" s="163"/>
      <c r="HM96" s="163"/>
      <c r="HN96" s="163"/>
      <c r="HO96" s="163"/>
      <c r="HP96" s="163"/>
      <c r="HQ96" s="163"/>
      <c r="HR96" s="163"/>
      <c r="HS96" s="163"/>
      <c r="HT96" s="163"/>
      <c r="HU96" s="163"/>
      <c r="HV96" s="163"/>
      <c r="HW96" s="163"/>
      <c r="HX96" s="163"/>
      <c r="HY96" s="163"/>
      <c r="HZ96" s="163"/>
      <c r="IA96" s="163"/>
      <c r="IB96" s="163"/>
      <c r="IC96" s="163"/>
      <c r="ID96" s="163"/>
      <c r="IE96" s="163"/>
      <c r="IF96" s="163"/>
      <c r="IG96" s="163"/>
      <c r="IH96" s="163"/>
      <c r="II96" s="163"/>
      <c r="IJ96" s="163"/>
      <c r="IK96" s="163"/>
      <c r="IL96" s="163"/>
      <c r="IM96" s="163"/>
      <c r="IN96" s="163"/>
      <c r="IO96" s="163"/>
      <c r="IP96" s="163"/>
      <c r="IQ96" s="163"/>
      <c r="IR96" s="163"/>
      <c r="IS96" s="163"/>
      <c r="IT96" s="163"/>
    </row>
    <row r="97" spans="1:254" ht="13.5" x14ac:dyDescent="0.25">
      <c r="A97" s="120" t="s">
        <v>76</v>
      </c>
      <c r="B97" s="127" t="s">
        <v>281</v>
      </c>
      <c r="C97" s="116" t="s">
        <v>34</v>
      </c>
      <c r="D97" s="116" t="s">
        <v>106</v>
      </c>
      <c r="E97" s="116" t="s">
        <v>299</v>
      </c>
      <c r="F97" s="116"/>
      <c r="G97" s="118">
        <f>SUM(G100+G98)</f>
        <v>450</v>
      </c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9"/>
      <c r="ED97" s="129"/>
      <c r="EE97" s="129"/>
      <c r="EF97" s="129"/>
      <c r="EG97" s="129"/>
      <c r="EH97" s="129"/>
      <c r="EI97" s="129"/>
      <c r="EJ97" s="129"/>
      <c r="EK97" s="129"/>
      <c r="EL97" s="129"/>
      <c r="EM97" s="129"/>
      <c r="EN97" s="129"/>
      <c r="EO97" s="129"/>
      <c r="EP97" s="129"/>
      <c r="EQ97" s="129"/>
      <c r="ER97" s="129"/>
      <c r="ES97" s="129"/>
      <c r="ET97" s="129"/>
      <c r="EU97" s="129"/>
      <c r="EV97" s="129"/>
      <c r="EW97" s="129"/>
      <c r="EX97" s="129"/>
      <c r="EY97" s="129"/>
      <c r="EZ97" s="129"/>
      <c r="FA97" s="129"/>
      <c r="FB97" s="129"/>
      <c r="FC97" s="129"/>
      <c r="FD97" s="129"/>
      <c r="FE97" s="129"/>
      <c r="FF97" s="129"/>
      <c r="FG97" s="129"/>
      <c r="FH97" s="129"/>
      <c r="FI97" s="129"/>
      <c r="FJ97" s="129"/>
      <c r="FK97" s="129"/>
      <c r="FL97" s="129"/>
      <c r="FM97" s="129"/>
      <c r="FN97" s="129"/>
      <c r="FO97" s="129"/>
      <c r="FP97" s="129"/>
      <c r="FQ97" s="129"/>
      <c r="FR97" s="129"/>
      <c r="FS97" s="129"/>
      <c r="FT97" s="129"/>
      <c r="FU97" s="129"/>
      <c r="FV97" s="129"/>
      <c r="FW97" s="129"/>
      <c r="FX97" s="129"/>
      <c r="FY97" s="129"/>
      <c r="FZ97" s="129"/>
      <c r="GA97" s="129"/>
      <c r="GB97" s="129"/>
      <c r="GC97" s="129"/>
      <c r="GD97" s="129"/>
      <c r="GE97" s="129"/>
      <c r="GF97" s="129"/>
      <c r="GG97" s="129"/>
      <c r="GH97" s="129"/>
      <c r="GI97" s="129"/>
      <c r="GJ97" s="129"/>
      <c r="GK97" s="129"/>
      <c r="GL97" s="129"/>
      <c r="GM97" s="129"/>
      <c r="GN97" s="129"/>
      <c r="GO97" s="129"/>
      <c r="GP97" s="129"/>
      <c r="GQ97" s="129"/>
      <c r="GR97" s="129"/>
      <c r="GS97" s="129"/>
      <c r="GT97" s="129"/>
      <c r="GU97" s="129"/>
      <c r="GV97" s="129"/>
      <c r="GW97" s="129"/>
      <c r="GX97" s="129"/>
      <c r="GY97" s="129"/>
      <c r="GZ97" s="129"/>
      <c r="HA97" s="129"/>
      <c r="HB97" s="129"/>
      <c r="HC97" s="129"/>
      <c r="HD97" s="129"/>
      <c r="HE97" s="129"/>
      <c r="HF97" s="129"/>
      <c r="HG97" s="129"/>
      <c r="HH97" s="129"/>
      <c r="HI97" s="129"/>
      <c r="HJ97" s="129"/>
      <c r="HK97" s="129"/>
      <c r="HL97" s="129"/>
      <c r="HM97" s="129"/>
      <c r="HN97" s="129"/>
      <c r="HO97" s="129"/>
      <c r="HP97" s="129"/>
      <c r="HQ97" s="129"/>
      <c r="HR97" s="129"/>
      <c r="HS97" s="129"/>
      <c r="HT97" s="129"/>
      <c r="HU97" s="129"/>
      <c r="HV97" s="129"/>
      <c r="HW97" s="129"/>
      <c r="HX97" s="129"/>
      <c r="HY97" s="129"/>
      <c r="HZ97" s="129"/>
      <c r="IA97" s="129"/>
      <c r="IB97" s="129"/>
      <c r="IC97" s="129"/>
      <c r="ID97" s="129"/>
      <c r="IE97" s="129"/>
      <c r="IF97" s="129"/>
      <c r="IG97" s="129"/>
      <c r="IH97" s="129"/>
      <c r="II97" s="129"/>
      <c r="IJ97" s="129"/>
      <c r="IK97" s="129"/>
      <c r="IL97" s="129"/>
      <c r="IM97" s="129"/>
      <c r="IN97" s="129"/>
      <c r="IO97" s="129"/>
      <c r="IP97" s="129"/>
      <c r="IQ97" s="129"/>
      <c r="IR97" s="129"/>
      <c r="IS97" s="129"/>
      <c r="IT97" s="129"/>
    </row>
    <row r="98" spans="1:254" s="163" customFormat="1" ht="39" x14ac:dyDescent="0.25">
      <c r="A98" s="130" t="s">
        <v>300</v>
      </c>
      <c r="B98" s="164" t="s">
        <v>281</v>
      </c>
      <c r="C98" s="147" t="s">
        <v>34</v>
      </c>
      <c r="D98" s="147" t="s">
        <v>106</v>
      </c>
      <c r="E98" s="147" t="s">
        <v>82</v>
      </c>
      <c r="F98" s="147"/>
      <c r="G98" s="133">
        <f>SUM(G99)</f>
        <v>400</v>
      </c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  <c r="FI98" s="95"/>
      <c r="FJ98" s="95"/>
      <c r="FK98" s="95"/>
      <c r="FL98" s="95"/>
      <c r="FM98" s="95"/>
      <c r="FN98" s="95"/>
      <c r="FO98" s="95"/>
      <c r="FP98" s="95"/>
      <c r="FQ98" s="95"/>
      <c r="FR98" s="95"/>
      <c r="FS98" s="95"/>
      <c r="FT98" s="95"/>
      <c r="FU98" s="95"/>
      <c r="FV98" s="95"/>
      <c r="FW98" s="95"/>
      <c r="FX98" s="95"/>
      <c r="FY98" s="95"/>
      <c r="FZ98" s="95"/>
      <c r="GA98" s="95"/>
      <c r="GB98" s="95"/>
      <c r="GC98" s="95"/>
      <c r="GD98" s="95"/>
      <c r="GE98" s="95"/>
      <c r="GF98" s="95"/>
      <c r="GG98" s="95"/>
      <c r="GH98" s="95"/>
      <c r="GI98" s="95"/>
      <c r="GJ98" s="95"/>
      <c r="GK98" s="95"/>
      <c r="GL98" s="95"/>
      <c r="GM98" s="95"/>
      <c r="GN98" s="95"/>
      <c r="GO98" s="95"/>
      <c r="GP98" s="95"/>
      <c r="GQ98" s="95"/>
      <c r="GR98" s="95"/>
      <c r="GS98" s="95"/>
      <c r="GT98" s="95"/>
      <c r="GU98" s="95"/>
      <c r="GV98" s="95"/>
      <c r="GW98" s="95"/>
      <c r="GX98" s="95"/>
      <c r="GY98" s="95"/>
      <c r="GZ98" s="95"/>
      <c r="HA98" s="95"/>
      <c r="HB98" s="95"/>
      <c r="HC98" s="95"/>
      <c r="HD98" s="95"/>
      <c r="HE98" s="95"/>
      <c r="HF98" s="95"/>
      <c r="HG98" s="95"/>
      <c r="HH98" s="95"/>
      <c r="HI98" s="95"/>
      <c r="HJ98" s="95"/>
      <c r="HK98" s="95"/>
      <c r="HL98" s="95"/>
      <c r="HM98" s="95"/>
      <c r="HN98" s="95"/>
      <c r="HO98" s="95"/>
      <c r="HP98" s="95"/>
      <c r="HQ98" s="95"/>
      <c r="HR98" s="95"/>
      <c r="HS98" s="95"/>
      <c r="HT98" s="95"/>
      <c r="HU98" s="95"/>
      <c r="HV98" s="95"/>
      <c r="HW98" s="95"/>
      <c r="HX98" s="95"/>
      <c r="HY98" s="95"/>
      <c r="HZ98" s="95"/>
      <c r="IA98" s="95"/>
      <c r="IB98" s="95"/>
      <c r="IC98" s="95"/>
      <c r="ID98" s="95"/>
      <c r="IE98" s="95"/>
      <c r="IF98" s="95"/>
      <c r="IG98" s="95"/>
      <c r="IH98" s="95"/>
      <c r="II98" s="95"/>
      <c r="IJ98" s="95"/>
      <c r="IK98" s="95"/>
      <c r="IL98" s="95"/>
      <c r="IM98" s="95"/>
      <c r="IN98" s="95"/>
      <c r="IO98" s="95"/>
      <c r="IP98" s="95"/>
      <c r="IQ98" s="95"/>
      <c r="IR98" s="95"/>
      <c r="IS98" s="95"/>
      <c r="IT98" s="95"/>
    </row>
    <row r="99" spans="1:254" s="129" customFormat="1" ht="25.5" x14ac:dyDescent="0.2">
      <c r="A99" s="125" t="s">
        <v>283</v>
      </c>
      <c r="B99" s="164" t="s">
        <v>281</v>
      </c>
      <c r="C99" s="127" t="s">
        <v>34</v>
      </c>
      <c r="D99" s="127" t="s">
        <v>106</v>
      </c>
      <c r="E99" s="127" t="s">
        <v>82</v>
      </c>
      <c r="F99" s="127" t="s">
        <v>32</v>
      </c>
      <c r="G99" s="165">
        <v>400</v>
      </c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  <c r="FG99" s="95"/>
      <c r="FH99" s="95"/>
      <c r="FI99" s="95"/>
      <c r="FJ99" s="95"/>
      <c r="FK99" s="95"/>
      <c r="FL99" s="95"/>
      <c r="FM99" s="95"/>
      <c r="FN99" s="95"/>
      <c r="FO99" s="95"/>
      <c r="FP99" s="95"/>
      <c r="FQ99" s="95"/>
      <c r="FR99" s="95"/>
      <c r="FS99" s="95"/>
      <c r="FT99" s="95"/>
      <c r="FU99" s="95"/>
      <c r="FV99" s="95"/>
      <c r="FW99" s="95"/>
      <c r="FX99" s="95"/>
      <c r="FY99" s="95"/>
      <c r="FZ99" s="95"/>
      <c r="GA99" s="95"/>
      <c r="GB99" s="95"/>
      <c r="GC99" s="95"/>
      <c r="GD99" s="95"/>
      <c r="GE99" s="95"/>
      <c r="GF99" s="95"/>
      <c r="GG99" s="95"/>
      <c r="GH99" s="95"/>
      <c r="GI99" s="95"/>
      <c r="GJ99" s="95"/>
      <c r="GK99" s="95"/>
      <c r="GL99" s="95"/>
      <c r="GM99" s="95"/>
      <c r="GN99" s="95"/>
      <c r="GO99" s="95"/>
      <c r="GP99" s="95"/>
      <c r="GQ99" s="95"/>
      <c r="GR99" s="95"/>
      <c r="GS99" s="95"/>
      <c r="GT99" s="95"/>
      <c r="GU99" s="95"/>
      <c r="GV99" s="95"/>
      <c r="GW99" s="95"/>
      <c r="GX99" s="95"/>
      <c r="GY99" s="95"/>
      <c r="GZ99" s="95"/>
      <c r="HA99" s="95"/>
      <c r="HB99" s="95"/>
      <c r="HC99" s="95"/>
      <c r="HD99" s="95"/>
      <c r="HE99" s="95"/>
      <c r="HF99" s="95"/>
      <c r="HG99" s="95"/>
      <c r="HH99" s="95"/>
      <c r="HI99" s="95"/>
      <c r="HJ99" s="95"/>
      <c r="HK99" s="95"/>
      <c r="HL99" s="95"/>
      <c r="HM99" s="95"/>
      <c r="HN99" s="95"/>
      <c r="HO99" s="95"/>
      <c r="HP99" s="95"/>
      <c r="HQ99" s="95"/>
      <c r="HR99" s="95"/>
      <c r="HS99" s="95"/>
      <c r="HT99" s="95"/>
      <c r="HU99" s="95"/>
      <c r="HV99" s="95"/>
      <c r="HW99" s="95"/>
      <c r="HX99" s="95"/>
      <c r="HY99" s="95"/>
      <c r="HZ99" s="95"/>
      <c r="IA99" s="95"/>
      <c r="IB99" s="95"/>
      <c r="IC99" s="95"/>
      <c r="ID99" s="95"/>
      <c r="IE99" s="95"/>
      <c r="IF99" s="95"/>
      <c r="IG99" s="95"/>
      <c r="IH99" s="95"/>
      <c r="II99" s="95"/>
      <c r="IJ99" s="95"/>
      <c r="IK99" s="95"/>
      <c r="IL99" s="95"/>
      <c r="IM99" s="95"/>
      <c r="IN99" s="95"/>
      <c r="IO99" s="95"/>
      <c r="IP99" s="95"/>
      <c r="IQ99" s="95"/>
      <c r="IR99" s="95"/>
      <c r="IS99" s="95"/>
      <c r="IT99" s="95"/>
    </row>
    <row r="100" spans="1:254" s="91" customFormat="1" ht="38.25" x14ac:dyDescent="0.2">
      <c r="A100" s="130" t="s">
        <v>301</v>
      </c>
      <c r="B100" s="147" t="s">
        <v>281</v>
      </c>
      <c r="C100" s="132" t="s">
        <v>34</v>
      </c>
      <c r="D100" s="132" t="s">
        <v>106</v>
      </c>
      <c r="E100" s="132" t="s">
        <v>108</v>
      </c>
      <c r="F100" s="132"/>
      <c r="G100" s="128">
        <f>SUM(G101)</f>
        <v>50</v>
      </c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6"/>
      <c r="CX100" s="166"/>
      <c r="CY100" s="166"/>
      <c r="CZ100" s="166"/>
      <c r="DA100" s="166"/>
      <c r="DB100" s="166"/>
      <c r="DC100" s="166"/>
      <c r="DD100" s="166"/>
      <c r="DE100" s="166"/>
      <c r="DF100" s="166"/>
      <c r="DG100" s="166"/>
      <c r="DH100" s="166"/>
      <c r="DI100" s="166"/>
      <c r="DJ100" s="166"/>
      <c r="DK100" s="166"/>
      <c r="DL100" s="166"/>
      <c r="DM100" s="166"/>
      <c r="DN100" s="166"/>
      <c r="DO100" s="166"/>
      <c r="DP100" s="166"/>
      <c r="DQ100" s="166"/>
      <c r="DR100" s="166"/>
      <c r="DS100" s="166"/>
      <c r="DT100" s="166"/>
      <c r="DU100" s="166"/>
      <c r="DV100" s="166"/>
      <c r="DW100" s="166"/>
      <c r="DX100" s="166"/>
      <c r="DY100" s="166"/>
      <c r="DZ100" s="166"/>
      <c r="EA100" s="166"/>
      <c r="EB100" s="166"/>
      <c r="EC100" s="166"/>
      <c r="ED100" s="166"/>
      <c r="EE100" s="166"/>
      <c r="EF100" s="166"/>
      <c r="EG100" s="166"/>
      <c r="EH100" s="166"/>
      <c r="EI100" s="166"/>
      <c r="EJ100" s="166"/>
      <c r="EK100" s="166"/>
      <c r="EL100" s="166"/>
      <c r="EM100" s="166"/>
      <c r="EN100" s="166"/>
      <c r="EO100" s="166"/>
      <c r="EP100" s="166"/>
      <c r="EQ100" s="166"/>
      <c r="ER100" s="166"/>
      <c r="ES100" s="166"/>
      <c r="ET100" s="166"/>
      <c r="EU100" s="166"/>
      <c r="EV100" s="166"/>
      <c r="EW100" s="166"/>
      <c r="EX100" s="166"/>
      <c r="EY100" s="166"/>
      <c r="EZ100" s="166"/>
      <c r="FA100" s="166"/>
      <c r="FB100" s="166"/>
      <c r="FC100" s="166"/>
      <c r="FD100" s="166"/>
      <c r="FE100" s="166"/>
      <c r="FF100" s="166"/>
      <c r="FG100" s="166"/>
      <c r="FH100" s="166"/>
      <c r="FI100" s="166"/>
      <c r="FJ100" s="166"/>
      <c r="FK100" s="166"/>
      <c r="FL100" s="166"/>
      <c r="FM100" s="166"/>
      <c r="FN100" s="166"/>
      <c r="FO100" s="166"/>
      <c r="FP100" s="166"/>
      <c r="FQ100" s="166"/>
      <c r="FR100" s="166"/>
      <c r="FS100" s="166"/>
      <c r="FT100" s="166"/>
      <c r="FU100" s="166"/>
      <c r="FV100" s="166"/>
      <c r="FW100" s="166"/>
      <c r="FX100" s="166"/>
      <c r="FY100" s="166"/>
      <c r="FZ100" s="166"/>
      <c r="GA100" s="166"/>
      <c r="GB100" s="166"/>
      <c r="GC100" s="166"/>
      <c r="GD100" s="166"/>
      <c r="GE100" s="166"/>
      <c r="GF100" s="166"/>
      <c r="GG100" s="166"/>
      <c r="GH100" s="166"/>
      <c r="GI100" s="166"/>
      <c r="GJ100" s="166"/>
      <c r="GK100" s="166"/>
      <c r="GL100" s="166"/>
      <c r="GM100" s="166"/>
      <c r="GN100" s="166"/>
      <c r="GO100" s="166"/>
      <c r="GP100" s="166"/>
      <c r="GQ100" s="166"/>
      <c r="GR100" s="166"/>
      <c r="GS100" s="166"/>
      <c r="GT100" s="166"/>
      <c r="GU100" s="166"/>
      <c r="GV100" s="166"/>
      <c r="GW100" s="166"/>
      <c r="GX100" s="166"/>
      <c r="GY100" s="166"/>
      <c r="GZ100" s="166"/>
      <c r="HA100" s="166"/>
      <c r="HB100" s="166"/>
      <c r="HC100" s="166"/>
      <c r="HD100" s="166"/>
      <c r="HE100" s="166"/>
      <c r="HF100" s="166"/>
      <c r="HG100" s="166"/>
      <c r="HH100" s="166"/>
      <c r="HI100" s="166"/>
      <c r="HJ100" s="166"/>
      <c r="HK100" s="166"/>
      <c r="HL100" s="166"/>
      <c r="HM100" s="166"/>
      <c r="HN100" s="166"/>
      <c r="HO100" s="166"/>
      <c r="HP100" s="166"/>
      <c r="HQ100" s="166"/>
      <c r="HR100" s="166"/>
      <c r="HS100" s="166"/>
      <c r="HT100" s="166"/>
      <c r="HU100" s="166"/>
      <c r="HV100" s="166"/>
      <c r="HW100" s="166"/>
      <c r="HX100" s="166"/>
      <c r="HY100" s="166"/>
      <c r="HZ100" s="166"/>
      <c r="IA100" s="166"/>
      <c r="IB100" s="166"/>
      <c r="IC100" s="166"/>
      <c r="ID100" s="166"/>
      <c r="IE100" s="166"/>
      <c r="IF100" s="166"/>
      <c r="IG100" s="166"/>
      <c r="IH100" s="166"/>
      <c r="II100" s="166"/>
      <c r="IJ100" s="166"/>
      <c r="IK100" s="166"/>
      <c r="IL100" s="166"/>
      <c r="IM100" s="166"/>
      <c r="IN100" s="166"/>
      <c r="IO100" s="166"/>
      <c r="IP100" s="166"/>
      <c r="IQ100" s="166"/>
      <c r="IR100" s="166"/>
      <c r="IS100" s="166"/>
      <c r="IT100" s="166"/>
    </row>
    <row r="101" spans="1:254" s="91" customFormat="1" x14ac:dyDescent="0.2">
      <c r="A101" s="125" t="s">
        <v>40</v>
      </c>
      <c r="B101" s="137" t="s">
        <v>281</v>
      </c>
      <c r="C101" s="127" t="s">
        <v>34</v>
      </c>
      <c r="D101" s="127" t="s">
        <v>106</v>
      </c>
      <c r="E101" s="127" t="s">
        <v>108</v>
      </c>
      <c r="F101" s="127" t="s">
        <v>41</v>
      </c>
      <c r="G101" s="128">
        <v>50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  <c r="FI101" s="95"/>
      <c r="FJ101" s="95"/>
      <c r="FK101" s="95"/>
      <c r="FL101" s="95"/>
      <c r="FM101" s="95"/>
      <c r="FN101" s="95"/>
      <c r="FO101" s="95"/>
      <c r="FP101" s="95"/>
      <c r="FQ101" s="95"/>
      <c r="FR101" s="95"/>
      <c r="FS101" s="95"/>
      <c r="FT101" s="95"/>
      <c r="FU101" s="95"/>
      <c r="FV101" s="95"/>
      <c r="FW101" s="95"/>
      <c r="FX101" s="95"/>
      <c r="FY101" s="95"/>
      <c r="FZ101" s="95"/>
      <c r="GA101" s="95"/>
      <c r="GB101" s="95"/>
      <c r="GC101" s="95"/>
      <c r="GD101" s="95"/>
      <c r="GE101" s="95"/>
      <c r="GF101" s="95"/>
      <c r="GG101" s="95"/>
      <c r="GH101" s="95"/>
      <c r="GI101" s="95"/>
      <c r="GJ101" s="95"/>
      <c r="GK101" s="95"/>
      <c r="GL101" s="95"/>
      <c r="GM101" s="95"/>
      <c r="GN101" s="95"/>
      <c r="GO101" s="95"/>
      <c r="GP101" s="95"/>
      <c r="GQ101" s="95"/>
      <c r="GR101" s="95"/>
      <c r="GS101" s="95"/>
      <c r="GT101" s="95"/>
      <c r="GU101" s="95"/>
      <c r="GV101" s="95"/>
      <c r="GW101" s="95"/>
      <c r="GX101" s="95"/>
      <c r="GY101" s="95"/>
      <c r="GZ101" s="95"/>
      <c r="HA101" s="95"/>
      <c r="HB101" s="95"/>
      <c r="HC101" s="95"/>
      <c r="HD101" s="95"/>
      <c r="HE101" s="95"/>
      <c r="HF101" s="95"/>
      <c r="HG101" s="95"/>
      <c r="HH101" s="95"/>
      <c r="HI101" s="95"/>
      <c r="HJ101" s="95"/>
      <c r="HK101" s="95"/>
      <c r="HL101" s="95"/>
      <c r="HM101" s="95"/>
      <c r="HN101" s="95"/>
      <c r="HO101" s="95"/>
      <c r="HP101" s="95"/>
      <c r="HQ101" s="95"/>
      <c r="HR101" s="95"/>
      <c r="HS101" s="95"/>
      <c r="HT101" s="95"/>
      <c r="HU101" s="95"/>
      <c r="HV101" s="95"/>
      <c r="HW101" s="95"/>
      <c r="HX101" s="95"/>
      <c r="HY101" s="95"/>
      <c r="HZ101" s="95"/>
      <c r="IA101" s="95"/>
      <c r="IB101" s="95"/>
      <c r="IC101" s="95"/>
      <c r="ID101" s="95"/>
      <c r="IE101" s="95"/>
      <c r="IF101" s="95"/>
      <c r="IG101" s="95"/>
      <c r="IH101" s="95"/>
      <c r="II101" s="95"/>
      <c r="IJ101" s="95"/>
      <c r="IK101" s="95"/>
      <c r="IL101" s="95"/>
      <c r="IM101" s="95"/>
      <c r="IN101" s="95"/>
      <c r="IO101" s="95"/>
      <c r="IP101" s="95"/>
      <c r="IQ101" s="95"/>
      <c r="IR101" s="95"/>
      <c r="IS101" s="95"/>
      <c r="IT101" s="95"/>
    </row>
    <row r="102" spans="1:254" s="166" customFormat="1" ht="15.75" x14ac:dyDescent="0.25">
      <c r="A102" s="111" t="s">
        <v>109</v>
      </c>
      <c r="B102" s="113" t="s">
        <v>281</v>
      </c>
      <c r="C102" s="113" t="s">
        <v>43</v>
      </c>
      <c r="D102" s="157"/>
      <c r="E102" s="157"/>
      <c r="F102" s="157"/>
      <c r="G102" s="158">
        <f>SUM(G103+G123+G145+G115)</f>
        <v>360836.99000000005</v>
      </c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3"/>
      <c r="CX102" s="163"/>
      <c r="CY102" s="163"/>
      <c r="CZ102" s="163"/>
      <c r="DA102" s="163"/>
      <c r="DB102" s="163"/>
      <c r="DC102" s="163"/>
      <c r="DD102" s="163"/>
      <c r="DE102" s="163"/>
      <c r="DF102" s="163"/>
      <c r="DG102" s="163"/>
      <c r="DH102" s="163"/>
      <c r="DI102" s="163"/>
      <c r="DJ102" s="163"/>
      <c r="DK102" s="163"/>
      <c r="DL102" s="163"/>
      <c r="DM102" s="163"/>
      <c r="DN102" s="163"/>
      <c r="DO102" s="163"/>
      <c r="DP102" s="163"/>
      <c r="DQ102" s="163"/>
      <c r="DR102" s="163"/>
      <c r="DS102" s="163"/>
      <c r="DT102" s="163"/>
      <c r="DU102" s="163"/>
      <c r="DV102" s="163"/>
      <c r="DW102" s="163"/>
      <c r="DX102" s="163"/>
      <c r="DY102" s="163"/>
      <c r="DZ102" s="163"/>
      <c r="EA102" s="163"/>
      <c r="EB102" s="163"/>
      <c r="EC102" s="163"/>
      <c r="ED102" s="163"/>
      <c r="EE102" s="163"/>
      <c r="EF102" s="163"/>
      <c r="EG102" s="163"/>
      <c r="EH102" s="163"/>
      <c r="EI102" s="163"/>
      <c r="EJ102" s="163"/>
      <c r="EK102" s="163"/>
      <c r="EL102" s="163"/>
      <c r="EM102" s="163"/>
      <c r="EN102" s="163"/>
      <c r="EO102" s="163"/>
      <c r="EP102" s="163"/>
      <c r="EQ102" s="163"/>
      <c r="ER102" s="163"/>
      <c r="ES102" s="163"/>
      <c r="ET102" s="163"/>
      <c r="EU102" s="163"/>
      <c r="EV102" s="163"/>
      <c r="EW102" s="163"/>
      <c r="EX102" s="163"/>
      <c r="EY102" s="163"/>
      <c r="EZ102" s="163"/>
      <c r="FA102" s="163"/>
      <c r="FB102" s="163"/>
      <c r="FC102" s="163"/>
      <c r="FD102" s="163"/>
      <c r="FE102" s="163"/>
      <c r="FF102" s="163"/>
      <c r="FG102" s="163"/>
      <c r="FH102" s="163"/>
      <c r="FI102" s="163"/>
      <c r="FJ102" s="163"/>
      <c r="FK102" s="163"/>
      <c r="FL102" s="163"/>
      <c r="FM102" s="163"/>
      <c r="FN102" s="163"/>
      <c r="FO102" s="163"/>
      <c r="FP102" s="163"/>
      <c r="FQ102" s="163"/>
      <c r="FR102" s="163"/>
      <c r="FS102" s="163"/>
      <c r="FT102" s="163"/>
      <c r="FU102" s="163"/>
      <c r="FV102" s="163"/>
      <c r="FW102" s="163"/>
      <c r="FX102" s="163"/>
      <c r="FY102" s="163"/>
      <c r="FZ102" s="163"/>
      <c r="GA102" s="163"/>
      <c r="GB102" s="163"/>
      <c r="GC102" s="163"/>
      <c r="GD102" s="163"/>
      <c r="GE102" s="163"/>
      <c r="GF102" s="163"/>
      <c r="GG102" s="163"/>
      <c r="GH102" s="163"/>
      <c r="GI102" s="163"/>
      <c r="GJ102" s="163"/>
      <c r="GK102" s="163"/>
      <c r="GL102" s="163"/>
      <c r="GM102" s="163"/>
      <c r="GN102" s="163"/>
      <c r="GO102" s="163"/>
      <c r="GP102" s="163"/>
      <c r="GQ102" s="163"/>
      <c r="GR102" s="163"/>
      <c r="GS102" s="163"/>
      <c r="GT102" s="163"/>
      <c r="GU102" s="163"/>
      <c r="GV102" s="163"/>
      <c r="GW102" s="163"/>
      <c r="GX102" s="163"/>
      <c r="GY102" s="163"/>
      <c r="GZ102" s="163"/>
      <c r="HA102" s="163"/>
      <c r="HB102" s="163"/>
      <c r="HC102" s="163"/>
      <c r="HD102" s="163"/>
      <c r="HE102" s="163"/>
      <c r="HF102" s="163"/>
      <c r="HG102" s="163"/>
      <c r="HH102" s="163"/>
      <c r="HI102" s="163"/>
      <c r="HJ102" s="163"/>
      <c r="HK102" s="163"/>
      <c r="HL102" s="163"/>
      <c r="HM102" s="163"/>
      <c r="HN102" s="163"/>
      <c r="HO102" s="163"/>
      <c r="HP102" s="163"/>
      <c r="HQ102" s="163"/>
      <c r="HR102" s="163"/>
      <c r="HS102" s="163"/>
      <c r="HT102" s="163"/>
      <c r="HU102" s="163"/>
      <c r="HV102" s="163"/>
      <c r="HW102" s="163"/>
      <c r="HX102" s="163"/>
      <c r="HY102" s="163"/>
      <c r="HZ102" s="163"/>
      <c r="IA102" s="163"/>
      <c r="IB102" s="163"/>
      <c r="IC102" s="163"/>
      <c r="ID102" s="163"/>
      <c r="IE102" s="163"/>
      <c r="IF102" s="163"/>
      <c r="IG102" s="163"/>
      <c r="IH102" s="163"/>
      <c r="II102" s="163"/>
      <c r="IJ102" s="163"/>
      <c r="IK102" s="163"/>
      <c r="IL102" s="163"/>
      <c r="IM102" s="163"/>
      <c r="IN102" s="163"/>
      <c r="IO102" s="163"/>
      <c r="IP102" s="163"/>
      <c r="IQ102" s="163"/>
      <c r="IR102" s="163"/>
      <c r="IS102" s="163"/>
      <c r="IT102" s="163"/>
    </row>
    <row r="103" spans="1:254" ht="15" x14ac:dyDescent="0.25">
      <c r="A103" s="167" t="s">
        <v>110</v>
      </c>
      <c r="B103" s="135" t="s">
        <v>281</v>
      </c>
      <c r="C103" s="168" t="s">
        <v>43</v>
      </c>
      <c r="D103" s="168" t="s">
        <v>19</v>
      </c>
      <c r="E103" s="168"/>
      <c r="F103" s="168"/>
      <c r="G103" s="169">
        <f>SUM(G106+G104+G113)</f>
        <v>196145.44</v>
      </c>
    </row>
    <row r="104" spans="1:254" s="155" customFormat="1" ht="27" x14ac:dyDescent="0.25">
      <c r="A104" s="120" t="s">
        <v>1</v>
      </c>
      <c r="B104" s="135" t="s">
        <v>281</v>
      </c>
      <c r="C104" s="135" t="s">
        <v>43</v>
      </c>
      <c r="D104" s="135" t="s">
        <v>19</v>
      </c>
      <c r="E104" s="135" t="s">
        <v>111</v>
      </c>
      <c r="F104" s="135"/>
      <c r="G104" s="123">
        <f>SUM(G105)</f>
        <v>150623.74</v>
      </c>
    </row>
    <row r="105" spans="1:254" ht="26.25" x14ac:dyDescent="0.25">
      <c r="A105" s="125" t="s">
        <v>283</v>
      </c>
      <c r="B105" s="137" t="s">
        <v>281</v>
      </c>
      <c r="C105" s="137" t="s">
        <v>43</v>
      </c>
      <c r="D105" s="137" t="s">
        <v>19</v>
      </c>
      <c r="E105" s="135" t="s">
        <v>111</v>
      </c>
      <c r="F105" s="137" t="s">
        <v>32</v>
      </c>
      <c r="G105" s="128">
        <v>150623.74</v>
      </c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1"/>
      <c r="HT105" s="91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</row>
    <row r="106" spans="1:254" s="91" customFormat="1" ht="13.5" x14ac:dyDescent="0.25">
      <c r="A106" s="120" t="s">
        <v>76</v>
      </c>
      <c r="B106" s="135" t="s">
        <v>281</v>
      </c>
      <c r="C106" s="122" t="s">
        <v>43</v>
      </c>
      <c r="D106" s="122" t="s">
        <v>19</v>
      </c>
      <c r="E106" s="122" t="s">
        <v>77</v>
      </c>
      <c r="F106" s="122"/>
      <c r="G106" s="170">
        <f>SUM(G107+G111)</f>
        <v>11750</v>
      </c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  <c r="FL106" s="95"/>
      <c r="FM106" s="95"/>
      <c r="FN106" s="95"/>
      <c r="FO106" s="95"/>
      <c r="FP106" s="95"/>
      <c r="FQ106" s="95"/>
      <c r="FR106" s="95"/>
      <c r="FS106" s="95"/>
      <c r="FT106" s="95"/>
      <c r="FU106" s="95"/>
      <c r="FV106" s="95"/>
      <c r="FW106" s="95"/>
      <c r="FX106" s="95"/>
      <c r="FY106" s="95"/>
      <c r="FZ106" s="95"/>
      <c r="GA106" s="95"/>
      <c r="GB106" s="95"/>
      <c r="GC106" s="95"/>
      <c r="GD106" s="95"/>
      <c r="GE106" s="95"/>
      <c r="GF106" s="95"/>
      <c r="GG106" s="95"/>
      <c r="GH106" s="95"/>
      <c r="GI106" s="95"/>
      <c r="GJ106" s="95"/>
      <c r="GK106" s="95"/>
      <c r="GL106" s="95"/>
      <c r="GM106" s="95"/>
      <c r="GN106" s="95"/>
      <c r="GO106" s="95"/>
      <c r="GP106" s="95"/>
      <c r="GQ106" s="95"/>
      <c r="GR106" s="95"/>
      <c r="GS106" s="95"/>
      <c r="GT106" s="95"/>
      <c r="GU106" s="95"/>
      <c r="GV106" s="95"/>
      <c r="GW106" s="95"/>
      <c r="GX106" s="95"/>
      <c r="GY106" s="95"/>
      <c r="GZ106" s="95"/>
      <c r="HA106" s="95"/>
      <c r="HB106" s="95"/>
      <c r="HC106" s="95"/>
      <c r="HD106" s="95"/>
      <c r="HE106" s="95"/>
      <c r="HF106" s="95"/>
      <c r="HG106" s="95"/>
      <c r="HH106" s="95"/>
      <c r="HI106" s="95"/>
      <c r="HJ106" s="95"/>
      <c r="HK106" s="95"/>
      <c r="HL106" s="95"/>
      <c r="HM106" s="95"/>
      <c r="HN106" s="95"/>
      <c r="HO106" s="95"/>
      <c r="HP106" s="95"/>
      <c r="HQ106" s="95"/>
      <c r="HR106" s="95"/>
      <c r="HS106" s="95"/>
      <c r="HT106" s="95"/>
      <c r="HU106" s="95"/>
      <c r="HV106" s="95"/>
      <c r="HW106" s="95"/>
      <c r="HX106" s="95"/>
      <c r="HY106" s="95"/>
      <c r="HZ106" s="95"/>
      <c r="IA106" s="95"/>
      <c r="IB106" s="95"/>
      <c r="IC106" s="95"/>
      <c r="ID106" s="95"/>
      <c r="IE106" s="95"/>
      <c r="IF106" s="95"/>
      <c r="IG106" s="95"/>
      <c r="IH106" s="95"/>
      <c r="II106" s="95"/>
      <c r="IJ106" s="95"/>
      <c r="IK106" s="95"/>
      <c r="IL106" s="95"/>
      <c r="IM106" s="95"/>
      <c r="IN106" s="95"/>
      <c r="IO106" s="95"/>
      <c r="IP106" s="95"/>
      <c r="IQ106" s="95"/>
      <c r="IR106" s="95"/>
      <c r="IS106" s="95"/>
      <c r="IT106" s="95"/>
    </row>
    <row r="107" spans="1:254" s="91" customFormat="1" ht="51" x14ac:dyDescent="0.2">
      <c r="A107" s="130" t="s">
        <v>302</v>
      </c>
      <c r="B107" s="147" t="s">
        <v>281</v>
      </c>
      <c r="C107" s="147" t="s">
        <v>303</v>
      </c>
      <c r="D107" s="147" t="s">
        <v>19</v>
      </c>
      <c r="E107" s="147" t="s">
        <v>113</v>
      </c>
      <c r="F107" s="147"/>
      <c r="G107" s="133">
        <f>SUM(G108+G110+G109)</f>
        <v>11700</v>
      </c>
    </row>
    <row r="108" spans="1:254" ht="25.5" x14ac:dyDescent="0.2">
      <c r="A108" s="125" t="s">
        <v>283</v>
      </c>
      <c r="B108" s="137" t="s">
        <v>281</v>
      </c>
      <c r="C108" s="137" t="s">
        <v>43</v>
      </c>
      <c r="D108" s="137" t="s">
        <v>19</v>
      </c>
      <c r="E108" s="137" t="s">
        <v>113</v>
      </c>
      <c r="F108" s="137" t="s">
        <v>32</v>
      </c>
      <c r="G108" s="128">
        <v>6823.32</v>
      </c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9"/>
      <c r="DD108" s="129"/>
      <c r="DE108" s="129"/>
      <c r="DF108" s="129"/>
      <c r="DG108" s="129"/>
      <c r="DH108" s="129"/>
      <c r="DI108" s="129"/>
      <c r="DJ108" s="129"/>
      <c r="DK108" s="129"/>
      <c r="DL108" s="129"/>
      <c r="DM108" s="129"/>
      <c r="DN108" s="129"/>
      <c r="DO108" s="129"/>
      <c r="DP108" s="129"/>
      <c r="DQ108" s="129"/>
      <c r="DR108" s="129"/>
      <c r="DS108" s="129"/>
      <c r="DT108" s="129"/>
      <c r="DU108" s="129"/>
      <c r="DV108" s="129"/>
      <c r="DW108" s="129"/>
      <c r="DX108" s="129"/>
      <c r="DY108" s="129"/>
      <c r="DZ108" s="129"/>
      <c r="EA108" s="129"/>
      <c r="EB108" s="129"/>
      <c r="EC108" s="129"/>
      <c r="ED108" s="129"/>
      <c r="EE108" s="129"/>
      <c r="EF108" s="129"/>
      <c r="EG108" s="129"/>
      <c r="EH108" s="129"/>
      <c r="EI108" s="129"/>
      <c r="EJ108" s="129"/>
      <c r="EK108" s="129"/>
      <c r="EL108" s="129"/>
      <c r="EM108" s="129"/>
      <c r="EN108" s="129"/>
      <c r="EO108" s="129"/>
      <c r="EP108" s="129"/>
      <c r="EQ108" s="129"/>
      <c r="ER108" s="129"/>
      <c r="ES108" s="129"/>
      <c r="ET108" s="129"/>
      <c r="EU108" s="129"/>
      <c r="EV108" s="129"/>
      <c r="EW108" s="129"/>
      <c r="EX108" s="129"/>
      <c r="EY108" s="129"/>
      <c r="EZ108" s="129"/>
      <c r="FA108" s="129"/>
      <c r="FB108" s="129"/>
      <c r="FC108" s="129"/>
      <c r="FD108" s="129"/>
      <c r="FE108" s="129"/>
      <c r="FF108" s="129"/>
      <c r="FG108" s="129"/>
      <c r="FH108" s="129"/>
      <c r="FI108" s="129"/>
      <c r="FJ108" s="129"/>
      <c r="FK108" s="129"/>
      <c r="FL108" s="129"/>
      <c r="FM108" s="129"/>
      <c r="FN108" s="129"/>
      <c r="FO108" s="129"/>
      <c r="FP108" s="129"/>
      <c r="FQ108" s="129"/>
      <c r="FR108" s="129"/>
      <c r="FS108" s="129"/>
      <c r="FT108" s="129"/>
      <c r="FU108" s="129"/>
      <c r="FV108" s="129"/>
      <c r="FW108" s="129"/>
      <c r="FX108" s="129"/>
      <c r="FY108" s="129"/>
      <c r="FZ108" s="129"/>
      <c r="GA108" s="129"/>
      <c r="GB108" s="129"/>
      <c r="GC108" s="129"/>
      <c r="GD108" s="129"/>
      <c r="GE108" s="129"/>
      <c r="GF108" s="129"/>
      <c r="GG108" s="129"/>
      <c r="GH108" s="129"/>
      <c r="GI108" s="129"/>
      <c r="GJ108" s="129"/>
      <c r="GK108" s="129"/>
      <c r="GL108" s="129"/>
      <c r="GM108" s="129"/>
      <c r="GN108" s="129"/>
      <c r="GO108" s="129"/>
      <c r="GP108" s="129"/>
      <c r="GQ108" s="129"/>
      <c r="GR108" s="129"/>
      <c r="GS108" s="129"/>
      <c r="GT108" s="129"/>
      <c r="GU108" s="129"/>
      <c r="GV108" s="129"/>
      <c r="GW108" s="129"/>
      <c r="GX108" s="129"/>
      <c r="GY108" s="129"/>
      <c r="GZ108" s="129"/>
      <c r="HA108" s="129"/>
      <c r="HB108" s="129"/>
      <c r="HC108" s="129"/>
      <c r="HD108" s="129"/>
      <c r="HE108" s="129"/>
      <c r="HF108" s="129"/>
      <c r="HG108" s="129"/>
      <c r="HH108" s="129"/>
      <c r="HI108" s="129"/>
      <c r="HJ108" s="129"/>
      <c r="HK108" s="129"/>
      <c r="HL108" s="129"/>
      <c r="HM108" s="129"/>
      <c r="HN108" s="129"/>
      <c r="HO108" s="129"/>
      <c r="HP108" s="129"/>
      <c r="HQ108" s="129"/>
      <c r="HR108" s="129"/>
      <c r="HS108" s="129"/>
      <c r="HT108" s="129"/>
      <c r="HU108" s="129"/>
      <c r="HV108" s="129"/>
      <c r="HW108" s="129"/>
      <c r="HX108" s="129"/>
      <c r="HY108" s="129"/>
      <c r="HZ108" s="129"/>
      <c r="IA108" s="129"/>
      <c r="IB108" s="129"/>
      <c r="IC108" s="129"/>
      <c r="ID108" s="129"/>
      <c r="IE108" s="129"/>
      <c r="IF108" s="129"/>
      <c r="IG108" s="129"/>
      <c r="IH108" s="129"/>
      <c r="II108" s="129"/>
      <c r="IJ108" s="129"/>
      <c r="IK108" s="129"/>
      <c r="IL108" s="129"/>
      <c r="IM108" s="129"/>
      <c r="IN108" s="129"/>
      <c r="IO108" s="129"/>
      <c r="IP108" s="129"/>
      <c r="IQ108" s="129"/>
      <c r="IR108" s="129"/>
      <c r="IS108" s="129"/>
      <c r="IT108" s="129"/>
    </row>
    <row r="109" spans="1:254" s="91" customFormat="1" ht="25.5" x14ac:dyDescent="0.2">
      <c r="A109" s="125" t="s">
        <v>92</v>
      </c>
      <c r="B109" s="137" t="s">
        <v>281</v>
      </c>
      <c r="C109" s="137" t="s">
        <v>43</v>
      </c>
      <c r="D109" s="137" t="s">
        <v>19</v>
      </c>
      <c r="E109" s="137" t="s">
        <v>113</v>
      </c>
      <c r="F109" s="137" t="s">
        <v>93</v>
      </c>
      <c r="G109" s="128">
        <v>300</v>
      </c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29"/>
      <c r="DH109" s="129"/>
      <c r="DI109" s="129"/>
      <c r="DJ109" s="129"/>
      <c r="DK109" s="129"/>
      <c r="DL109" s="129"/>
      <c r="DM109" s="129"/>
      <c r="DN109" s="129"/>
      <c r="DO109" s="129"/>
      <c r="DP109" s="129"/>
      <c r="DQ109" s="129"/>
      <c r="DR109" s="129"/>
      <c r="DS109" s="129"/>
      <c r="DT109" s="129"/>
      <c r="DU109" s="129"/>
      <c r="DV109" s="129"/>
      <c r="DW109" s="129"/>
      <c r="DX109" s="129"/>
      <c r="DY109" s="129"/>
      <c r="DZ109" s="129"/>
      <c r="EA109" s="129"/>
      <c r="EB109" s="129"/>
      <c r="EC109" s="129"/>
      <c r="ED109" s="129"/>
      <c r="EE109" s="129"/>
      <c r="EF109" s="129"/>
      <c r="EG109" s="129"/>
      <c r="EH109" s="129"/>
      <c r="EI109" s="129"/>
      <c r="EJ109" s="129"/>
      <c r="EK109" s="129"/>
      <c r="EL109" s="129"/>
      <c r="EM109" s="129"/>
      <c r="EN109" s="129"/>
      <c r="EO109" s="129"/>
      <c r="EP109" s="129"/>
      <c r="EQ109" s="129"/>
      <c r="ER109" s="129"/>
      <c r="ES109" s="129"/>
      <c r="ET109" s="129"/>
      <c r="EU109" s="129"/>
      <c r="EV109" s="129"/>
      <c r="EW109" s="129"/>
      <c r="EX109" s="129"/>
      <c r="EY109" s="129"/>
      <c r="EZ109" s="129"/>
      <c r="FA109" s="129"/>
      <c r="FB109" s="129"/>
      <c r="FC109" s="129"/>
      <c r="FD109" s="129"/>
      <c r="FE109" s="129"/>
      <c r="FF109" s="129"/>
      <c r="FG109" s="129"/>
      <c r="FH109" s="129"/>
      <c r="FI109" s="129"/>
      <c r="FJ109" s="129"/>
      <c r="FK109" s="129"/>
      <c r="FL109" s="129"/>
      <c r="FM109" s="129"/>
      <c r="FN109" s="129"/>
      <c r="FO109" s="129"/>
      <c r="FP109" s="129"/>
      <c r="FQ109" s="129"/>
      <c r="FR109" s="129"/>
      <c r="FS109" s="129"/>
      <c r="FT109" s="129"/>
      <c r="FU109" s="129"/>
      <c r="FV109" s="129"/>
      <c r="FW109" s="129"/>
      <c r="FX109" s="129"/>
      <c r="FY109" s="129"/>
      <c r="FZ109" s="129"/>
      <c r="GA109" s="129"/>
      <c r="GB109" s="129"/>
      <c r="GC109" s="129"/>
      <c r="GD109" s="129"/>
      <c r="GE109" s="129"/>
      <c r="GF109" s="129"/>
      <c r="GG109" s="129"/>
      <c r="GH109" s="129"/>
      <c r="GI109" s="129"/>
      <c r="GJ109" s="129"/>
      <c r="GK109" s="129"/>
      <c r="GL109" s="129"/>
      <c r="GM109" s="129"/>
      <c r="GN109" s="129"/>
      <c r="GO109" s="129"/>
      <c r="GP109" s="129"/>
      <c r="GQ109" s="129"/>
      <c r="GR109" s="129"/>
      <c r="GS109" s="129"/>
      <c r="GT109" s="129"/>
      <c r="GU109" s="129"/>
      <c r="GV109" s="129"/>
      <c r="GW109" s="129"/>
      <c r="GX109" s="129"/>
      <c r="GY109" s="129"/>
      <c r="GZ109" s="129"/>
      <c r="HA109" s="129"/>
      <c r="HB109" s="129"/>
      <c r="HC109" s="129"/>
      <c r="HD109" s="129"/>
      <c r="HE109" s="129"/>
      <c r="HF109" s="129"/>
      <c r="HG109" s="129"/>
      <c r="HH109" s="129"/>
      <c r="HI109" s="129"/>
      <c r="HJ109" s="129"/>
      <c r="HK109" s="129"/>
      <c r="HL109" s="129"/>
      <c r="HM109" s="129"/>
      <c r="HN109" s="129"/>
      <c r="HO109" s="129"/>
      <c r="HP109" s="129"/>
      <c r="HQ109" s="129"/>
      <c r="HR109" s="129"/>
      <c r="HS109" s="129"/>
      <c r="HT109" s="129"/>
      <c r="HU109" s="129"/>
      <c r="HV109" s="129"/>
      <c r="HW109" s="129"/>
      <c r="HX109" s="129"/>
      <c r="HY109" s="129"/>
      <c r="HZ109" s="129"/>
      <c r="IA109" s="129"/>
      <c r="IB109" s="129"/>
      <c r="IC109" s="129"/>
      <c r="ID109" s="129"/>
      <c r="IE109" s="129"/>
      <c r="IF109" s="129"/>
      <c r="IG109" s="129"/>
      <c r="IH109" s="129"/>
      <c r="II109" s="129"/>
      <c r="IJ109" s="129"/>
      <c r="IK109" s="129"/>
      <c r="IL109" s="129"/>
      <c r="IM109" s="129"/>
      <c r="IN109" s="129"/>
      <c r="IO109" s="129"/>
      <c r="IP109" s="129"/>
      <c r="IQ109" s="129"/>
      <c r="IR109" s="129"/>
      <c r="IS109" s="129"/>
      <c r="IT109" s="129"/>
    </row>
    <row r="110" spans="1:254" s="129" customFormat="1" ht="25.5" x14ac:dyDescent="0.2">
      <c r="A110" s="125" t="s">
        <v>283</v>
      </c>
      <c r="B110" s="137" t="s">
        <v>281</v>
      </c>
      <c r="C110" s="137" t="s">
        <v>43</v>
      </c>
      <c r="D110" s="137" t="s">
        <v>19</v>
      </c>
      <c r="E110" s="137" t="s">
        <v>114</v>
      </c>
      <c r="F110" s="137" t="s">
        <v>32</v>
      </c>
      <c r="G110" s="128">
        <v>4576.68</v>
      </c>
    </row>
    <row r="111" spans="1:254" s="129" customFormat="1" ht="38.25" x14ac:dyDescent="0.2">
      <c r="A111" s="130" t="s">
        <v>304</v>
      </c>
      <c r="B111" s="147" t="s">
        <v>281</v>
      </c>
      <c r="C111" s="147" t="s">
        <v>43</v>
      </c>
      <c r="D111" s="147" t="s">
        <v>19</v>
      </c>
      <c r="E111" s="147"/>
      <c r="F111" s="147"/>
      <c r="G111" s="133">
        <f>SUM(G112)</f>
        <v>50</v>
      </c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1"/>
      <c r="HT111" s="91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</row>
    <row r="112" spans="1:254" s="129" customFormat="1" ht="25.5" x14ac:dyDescent="0.2">
      <c r="A112" s="125" t="s">
        <v>283</v>
      </c>
      <c r="B112" s="137" t="s">
        <v>281</v>
      </c>
      <c r="C112" s="137" t="s">
        <v>43</v>
      </c>
      <c r="D112" s="137" t="s">
        <v>19</v>
      </c>
      <c r="E112" s="137" t="s">
        <v>116</v>
      </c>
      <c r="F112" s="137" t="s">
        <v>32</v>
      </c>
      <c r="G112" s="133">
        <v>50</v>
      </c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1"/>
      <c r="HT112" s="91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</row>
    <row r="113" spans="1:254" s="146" customFormat="1" ht="25.5" x14ac:dyDescent="0.2">
      <c r="A113" s="115" t="s">
        <v>305</v>
      </c>
      <c r="B113" s="116" t="s">
        <v>281</v>
      </c>
      <c r="C113" s="116" t="s">
        <v>43</v>
      </c>
      <c r="D113" s="116" t="s">
        <v>19</v>
      </c>
      <c r="E113" s="116" t="s">
        <v>268</v>
      </c>
      <c r="F113" s="116"/>
      <c r="G113" s="118">
        <f>SUM(G114)</f>
        <v>33771.699999999997</v>
      </c>
    </row>
    <row r="114" spans="1:254" s="129" customFormat="1" ht="25.5" x14ac:dyDescent="0.2">
      <c r="A114" s="125" t="s">
        <v>306</v>
      </c>
      <c r="B114" s="137" t="s">
        <v>281</v>
      </c>
      <c r="C114" s="137" t="s">
        <v>43</v>
      </c>
      <c r="D114" s="137" t="s">
        <v>19</v>
      </c>
      <c r="E114" s="137" t="s">
        <v>268</v>
      </c>
      <c r="F114" s="137" t="s">
        <v>126</v>
      </c>
      <c r="G114" s="133">
        <v>33771.699999999997</v>
      </c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1"/>
      <c r="HT114" s="91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</row>
    <row r="115" spans="1:254" s="91" customFormat="1" ht="15" x14ac:dyDescent="0.25">
      <c r="A115" s="171" t="s">
        <v>117</v>
      </c>
      <c r="B115" s="168" t="s">
        <v>281</v>
      </c>
      <c r="C115" s="168" t="s">
        <v>43</v>
      </c>
      <c r="D115" s="168" t="s">
        <v>21</v>
      </c>
      <c r="E115" s="168"/>
      <c r="F115" s="168"/>
      <c r="G115" s="169">
        <f>SUM(G118+G116+G120)</f>
        <v>26500</v>
      </c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8"/>
      <c r="BR115" s="138"/>
      <c r="BS115" s="138"/>
      <c r="BT115" s="138"/>
      <c r="BU115" s="138"/>
      <c r="BV115" s="138"/>
      <c r="BW115" s="138"/>
      <c r="BX115" s="138"/>
      <c r="BY115" s="138"/>
      <c r="BZ115" s="138"/>
      <c r="CA115" s="138"/>
      <c r="CB115" s="138"/>
      <c r="CC115" s="138"/>
      <c r="CD115" s="138"/>
      <c r="CE115" s="138"/>
      <c r="CF115" s="138"/>
      <c r="CG115" s="138"/>
      <c r="CH115" s="138"/>
      <c r="CI115" s="138"/>
      <c r="CJ115" s="138"/>
      <c r="CK115" s="138"/>
      <c r="CL115" s="138"/>
      <c r="CM115" s="138"/>
      <c r="CN115" s="138"/>
      <c r="CO115" s="138"/>
      <c r="CP115" s="138"/>
      <c r="CQ115" s="138"/>
      <c r="CR115" s="138"/>
      <c r="CS115" s="138"/>
      <c r="CT115" s="138"/>
      <c r="CU115" s="138"/>
      <c r="CV115" s="138"/>
      <c r="CW115" s="138"/>
      <c r="CX115" s="138"/>
      <c r="CY115" s="138"/>
      <c r="CZ115" s="138"/>
      <c r="DA115" s="138"/>
      <c r="DB115" s="138"/>
      <c r="DC115" s="138"/>
      <c r="DD115" s="138"/>
      <c r="DE115" s="138"/>
      <c r="DF115" s="138"/>
      <c r="DG115" s="138"/>
      <c r="DH115" s="138"/>
      <c r="DI115" s="138"/>
      <c r="DJ115" s="138"/>
      <c r="DK115" s="138"/>
      <c r="DL115" s="138"/>
      <c r="DM115" s="138"/>
      <c r="DN115" s="138"/>
      <c r="DO115" s="138"/>
      <c r="DP115" s="138"/>
      <c r="DQ115" s="138"/>
      <c r="DR115" s="138"/>
      <c r="DS115" s="138"/>
      <c r="DT115" s="138"/>
      <c r="DU115" s="138"/>
      <c r="DV115" s="138"/>
      <c r="DW115" s="138"/>
      <c r="DX115" s="138"/>
      <c r="DY115" s="138"/>
      <c r="DZ115" s="138"/>
      <c r="EA115" s="138"/>
      <c r="EB115" s="138"/>
      <c r="EC115" s="138"/>
      <c r="ED115" s="138"/>
      <c r="EE115" s="138"/>
      <c r="EF115" s="138"/>
      <c r="EG115" s="138"/>
      <c r="EH115" s="138"/>
      <c r="EI115" s="138"/>
      <c r="EJ115" s="138"/>
      <c r="EK115" s="138"/>
      <c r="EL115" s="138"/>
      <c r="EM115" s="138"/>
      <c r="EN115" s="138"/>
      <c r="EO115" s="138"/>
      <c r="EP115" s="138"/>
      <c r="EQ115" s="138"/>
      <c r="ER115" s="138"/>
      <c r="ES115" s="138"/>
      <c r="ET115" s="138"/>
      <c r="EU115" s="138"/>
      <c r="EV115" s="138"/>
      <c r="EW115" s="138"/>
      <c r="EX115" s="138"/>
      <c r="EY115" s="138"/>
      <c r="EZ115" s="138"/>
      <c r="FA115" s="138"/>
      <c r="FB115" s="138"/>
      <c r="FC115" s="138"/>
      <c r="FD115" s="138"/>
      <c r="FE115" s="138"/>
      <c r="FF115" s="138"/>
      <c r="FG115" s="138"/>
      <c r="FH115" s="138"/>
      <c r="FI115" s="138"/>
      <c r="FJ115" s="138"/>
      <c r="FK115" s="138"/>
      <c r="FL115" s="138"/>
      <c r="FM115" s="138"/>
      <c r="FN115" s="138"/>
      <c r="FO115" s="138"/>
      <c r="FP115" s="138"/>
      <c r="FQ115" s="138"/>
      <c r="FR115" s="138"/>
      <c r="FS115" s="138"/>
      <c r="FT115" s="138"/>
      <c r="FU115" s="138"/>
      <c r="FV115" s="138"/>
      <c r="FW115" s="138"/>
      <c r="FX115" s="138"/>
      <c r="FY115" s="138"/>
      <c r="FZ115" s="138"/>
      <c r="GA115" s="138"/>
      <c r="GB115" s="138"/>
      <c r="GC115" s="138"/>
      <c r="GD115" s="138"/>
      <c r="GE115" s="138"/>
      <c r="GF115" s="138"/>
      <c r="GG115" s="138"/>
      <c r="GH115" s="138"/>
      <c r="GI115" s="138"/>
      <c r="GJ115" s="138"/>
      <c r="GK115" s="138"/>
      <c r="GL115" s="138"/>
      <c r="GM115" s="138"/>
      <c r="GN115" s="138"/>
      <c r="GO115" s="138"/>
      <c r="GP115" s="138"/>
      <c r="GQ115" s="138"/>
      <c r="GR115" s="138"/>
      <c r="GS115" s="138"/>
      <c r="GT115" s="138"/>
      <c r="GU115" s="138"/>
      <c r="GV115" s="138"/>
      <c r="GW115" s="138"/>
      <c r="GX115" s="138"/>
      <c r="GY115" s="138"/>
      <c r="GZ115" s="138"/>
      <c r="HA115" s="138"/>
      <c r="HB115" s="138"/>
      <c r="HC115" s="138"/>
      <c r="HD115" s="138"/>
      <c r="HE115" s="138"/>
      <c r="HF115" s="138"/>
      <c r="HG115" s="138"/>
      <c r="HH115" s="138"/>
      <c r="HI115" s="138"/>
      <c r="HJ115" s="138"/>
      <c r="HK115" s="138"/>
      <c r="HL115" s="138"/>
      <c r="HM115" s="138"/>
      <c r="HN115" s="138"/>
      <c r="HO115" s="138"/>
      <c r="HP115" s="138"/>
      <c r="HQ115" s="138"/>
      <c r="HR115" s="138"/>
      <c r="HS115" s="138"/>
      <c r="HT115" s="138"/>
      <c r="HU115" s="138"/>
      <c r="HV115" s="138"/>
      <c r="HW115" s="138"/>
      <c r="HX115" s="138"/>
      <c r="HY115" s="138"/>
      <c r="HZ115" s="138"/>
      <c r="IA115" s="138"/>
      <c r="IB115" s="138"/>
      <c r="IC115" s="138"/>
      <c r="ID115" s="138"/>
      <c r="IE115" s="138"/>
      <c r="IF115" s="138"/>
      <c r="IG115" s="138"/>
      <c r="IH115" s="138"/>
      <c r="II115" s="138"/>
      <c r="IJ115" s="138"/>
      <c r="IK115" s="138"/>
      <c r="IL115" s="138"/>
      <c r="IM115" s="138"/>
      <c r="IN115" s="138"/>
      <c r="IO115" s="138"/>
      <c r="IP115" s="138"/>
      <c r="IQ115" s="138"/>
      <c r="IR115" s="138"/>
      <c r="IS115" s="138"/>
      <c r="IT115" s="138"/>
    </row>
    <row r="116" spans="1:254" s="91" customFormat="1" ht="25.5" x14ac:dyDescent="0.2">
      <c r="A116" s="130" t="s">
        <v>3</v>
      </c>
      <c r="B116" s="147" t="s">
        <v>281</v>
      </c>
      <c r="C116" s="147" t="s">
        <v>43</v>
      </c>
      <c r="D116" s="147" t="s">
        <v>21</v>
      </c>
      <c r="E116" s="147" t="s">
        <v>118</v>
      </c>
      <c r="F116" s="147"/>
      <c r="G116" s="133">
        <f>SUM(G117)</f>
        <v>16500</v>
      </c>
    </row>
    <row r="117" spans="1:254" s="91" customFormat="1" ht="15" x14ac:dyDescent="0.25">
      <c r="A117" s="125" t="s">
        <v>40</v>
      </c>
      <c r="B117" s="137" t="s">
        <v>281</v>
      </c>
      <c r="C117" s="137" t="s">
        <v>43</v>
      </c>
      <c r="D117" s="137" t="s">
        <v>21</v>
      </c>
      <c r="E117" s="137" t="s">
        <v>118</v>
      </c>
      <c r="F117" s="137" t="s">
        <v>93</v>
      </c>
      <c r="G117" s="128">
        <v>16500</v>
      </c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8"/>
      <c r="CP117" s="138"/>
      <c r="CQ117" s="138"/>
      <c r="CR117" s="138"/>
      <c r="CS117" s="138"/>
      <c r="CT117" s="138"/>
      <c r="CU117" s="138"/>
      <c r="CV117" s="138"/>
      <c r="CW117" s="138"/>
      <c r="CX117" s="138"/>
      <c r="CY117" s="138"/>
      <c r="CZ117" s="138"/>
      <c r="DA117" s="138"/>
      <c r="DB117" s="138"/>
      <c r="DC117" s="138"/>
      <c r="DD117" s="138"/>
      <c r="DE117" s="138"/>
      <c r="DF117" s="138"/>
      <c r="DG117" s="138"/>
      <c r="DH117" s="138"/>
      <c r="DI117" s="138"/>
      <c r="DJ117" s="138"/>
      <c r="DK117" s="138"/>
      <c r="DL117" s="138"/>
      <c r="DM117" s="138"/>
      <c r="DN117" s="138"/>
      <c r="DO117" s="138"/>
      <c r="DP117" s="138"/>
      <c r="DQ117" s="138"/>
      <c r="DR117" s="138"/>
      <c r="DS117" s="138"/>
      <c r="DT117" s="138"/>
      <c r="DU117" s="138"/>
      <c r="DV117" s="138"/>
      <c r="DW117" s="138"/>
      <c r="DX117" s="138"/>
      <c r="DY117" s="138"/>
      <c r="DZ117" s="138"/>
      <c r="EA117" s="138"/>
      <c r="EB117" s="138"/>
      <c r="EC117" s="138"/>
      <c r="ED117" s="138"/>
      <c r="EE117" s="138"/>
      <c r="EF117" s="138"/>
      <c r="EG117" s="138"/>
      <c r="EH117" s="138"/>
      <c r="EI117" s="138"/>
      <c r="EJ117" s="138"/>
      <c r="EK117" s="138"/>
      <c r="EL117" s="138"/>
      <c r="EM117" s="138"/>
      <c r="EN117" s="138"/>
      <c r="EO117" s="138"/>
      <c r="EP117" s="138"/>
      <c r="EQ117" s="138"/>
      <c r="ER117" s="138"/>
      <c r="ES117" s="138"/>
      <c r="ET117" s="138"/>
      <c r="EU117" s="138"/>
      <c r="EV117" s="138"/>
      <c r="EW117" s="138"/>
      <c r="EX117" s="138"/>
      <c r="EY117" s="138"/>
      <c r="EZ117" s="138"/>
      <c r="FA117" s="138"/>
      <c r="FB117" s="138"/>
      <c r="FC117" s="138"/>
      <c r="FD117" s="138"/>
      <c r="FE117" s="138"/>
      <c r="FF117" s="138"/>
      <c r="FG117" s="138"/>
      <c r="FH117" s="138"/>
      <c r="FI117" s="138"/>
      <c r="FJ117" s="138"/>
      <c r="FK117" s="138"/>
      <c r="FL117" s="138"/>
      <c r="FM117" s="138"/>
      <c r="FN117" s="138"/>
      <c r="FO117" s="138"/>
      <c r="FP117" s="138"/>
      <c r="FQ117" s="138"/>
      <c r="FR117" s="138"/>
      <c r="FS117" s="138"/>
      <c r="FT117" s="138"/>
      <c r="FU117" s="138"/>
      <c r="FV117" s="138"/>
      <c r="FW117" s="138"/>
      <c r="FX117" s="138"/>
      <c r="FY117" s="138"/>
      <c r="FZ117" s="138"/>
      <c r="GA117" s="138"/>
      <c r="GB117" s="138"/>
      <c r="GC117" s="138"/>
      <c r="GD117" s="138"/>
      <c r="GE117" s="138"/>
      <c r="GF117" s="138"/>
      <c r="GG117" s="138"/>
      <c r="GH117" s="138"/>
      <c r="GI117" s="138"/>
      <c r="GJ117" s="138"/>
      <c r="GK117" s="138"/>
      <c r="GL117" s="138"/>
      <c r="GM117" s="138"/>
      <c r="GN117" s="138"/>
      <c r="GO117" s="138"/>
      <c r="GP117" s="138"/>
      <c r="GQ117" s="138"/>
      <c r="GR117" s="138"/>
      <c r="GS117" s="138"/>
      <c r="GT117" s="138"/>
      <c r="GU117" s="138"/>
      <c r="GV117" s="138"/>
      <c r="GW117" s="138"/>
      <c r="GX117" s="138"/>
      <c r="GY117" s="138"/>
      <c r="GZ117" s="138"/>
      <c r="HA117" s="138"/>
      <c r="HB117" s="138"/>
      <c r="HC117" s="138"/>
      <c r="HD117" s="138"/>
      <c r="HE117" s="138"/>
      <c r="HF117" s="138"/>
      <c r="HG117" s="138"/>
      <c r="HH117" s="138"/>
      <c r="HI117" s="138"/>
      <c r="HJ117" s="138"/>
      <c r="HK117" s="138"/>
      <c r="HL117" s="138"/>
      <c r="HM117" s="138"/>
      <c r="HN117" s="138"/>
      <c r="HO117" s="138"/>
      <c r="HP117" s="138"/>
      <c r="HQ117" s="138"/>
      <c r="HR117" s="138"/>
      <c r="HS117" s="138"/>
      <c r="HT117" s="138"/>
      <c r="HU117" s="138"/>
      <c r="HV117" s="138"/>
      <c r="HW117" s="138"/>
      <c r="HX117" s="138"/>
      <c r="HY117" s="138"/>
      <c r="HZ117" s="138"/>
      <c r="IA117" s="138"/>
      <c r="IB117" s="138"/>
      <c r="IC117" s="138"/>
      <c r="ID117" s="138"/>
      <c r="IE117" s="138"/>
      <c r="IF117" s="138"/>
      <c r="IG117" s="138"/>
      <c r="IH117" s="138"/>
      <c r="II117" s="138"/>
      <c r="IJ117" s="138"/>
      <c r="IK117" s="138"/>
      <c r="IL117" s="138"/>
      <c r="IM117" s="138"/>
      <c r="IN117" s="138"/>
      <c r="IO117" s="138"/>
      <c r="IP117" s="138"/>
      <c r="IQ117" s="138"/>
      <c r="IR117" s="138"/>
      <c r="IS117" s="138"/>
      <c r="IT117" s="138"/>
    </row>
    <row r="118" spans="1:254" s="91" customFormat="1" x14ac:dyDescent="0.2">
      <c r="A118" s="130" t="s">
        <v>68</v>
      </c>
      <c r="B118" s="147" t="s">
        <v>281</v>
      </c>
      <c r="C118" s="147" t="s">
        <v>43</v>
      </c>
      <c r="D118" s="147" t="s">
        <v>21</v>
      </c>
      <c r="E118" s="147" t="s">
        <v>69</v>
      </c>
      <c r="F118" s="147"/>
      <c r="G118" s="133">
        <f>SUM(G119)</f>
        <v>5000</v>
      </c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  <c r="DE118" s="129"/>
      <c r="DF118" s="129"/>
      <c r="DG118" s="129"/>
      <c r="DH118" s="129"/>
      <c r="DI118" s="129"/>
      <c r="DJ118" s="129"/>
      <c r="DK118" s="129"/>
      <c r="DL118" s="129"/>
      <c r="DM118" s="129"/>
      <c r="DN118" s="129"/>
      <c r="DO118" s="129"/>
      <c r="DP118" s="129"/>
      <c r="DQ118" s="129"/>
      <c r="DR118" s="129"/>
      <c r="DS118" s="129"/>
      <c r="DT118" s="129"/>
      <c r="DU118" s="129"/>
      <c r="DV118" s="129"/>
      <c r="DW118" s="129"/>
      <c r="DX118" s="129"/>
      <c r="DY118" s="129"/>
      <c r="DZ118" s="129"/>
      <c r="EA118" s="129"/>
      <c r="EB118" s="129"/>
      <c r="EC118" s="129"/>
      <c r="ED118" s="129"/>
      <c r="EE118" s="129"/>
      <c r="EF118" s="129"/>
      <c r="EG118" s="129"/>
      <c r="EH118" s="129"/>
      <c r="EI118" s="129"/>
      <c r="EJ118" s="129"/>
      <c r="EK118" s="129"/>
      <c r="EL118" s="129"/>
      <c r="EM118" s="129"/>
      <c r="EN118" s="129"/>
      <c r="EO118" s="129"/>
      <c r="EP118" s="129"/>
      <c r="EQ118" s="129"/>
      <c r="ER118" s="129"/>
      <c r="ES118" s="129"/>
      <c r="ET118" s="129"/>
      <c r="EU118" s="129"/>
      <c r="EV118" s="129"/>
      <c r="EW118" s="129"/>
      <c r="EX118" s="129"/>
      <c r="EY118" s="129"/>
      <c r="EZ118" s="129"/>
      <c r="FA118" s="129"/>
      <c r="FB118" s="129"/>
      <c r="FC118" s="129"/>
      <c r="FD118" s="129"/>
      <c r="FE118" s="129"/>
      <c r="FF118" s="129"/>
      <c r="FG118" s="129"/>
      <c r="FH118" s="129"/>
      <c r="FI118" s="129"/>
      <c r="FJ118" s="129"/>
      <c r="FK118" s="129"/>
      <c r="FL118" s="129"/>
      <c r="FM118" s="129"/>
      <c r="FN118" s="129"/>
      <c r="FO118" s="129"/>
      <c r="FP118" s="129"/>
      <c r="FQ118" s="129"/>
      <c r="FR118" s="129"/>
      <c r="FS118" s="129"/>
      <c r="FT118" s="129"/>
      <c r="FU118" s="129"/>
      <c r="FV118" s="129"/>
      <c r="FW118" s="129"/>
      <c r="FX118" s="129"/>
      <c r="FY118" s="129"/>
      <c r="FZ118" s="129"/>
      <c r="GA118" s="129"/>
      <c r="GB118" s="129"/>
      <c r="GC118" s="129"/>
      <c r="GD118" s="129"/>
      <c r="GE118" s="129"/>
      <c r="GF118" s="129"/>
      <c r="GG118" s="129"/>
      <c r="GH118" s="129"/>
      <c r="GI118" s="129"/>
      <c r="GJ118" s="129"/>
      <c r="GK118" s="129"/>
      <c r="GL118" s="129"/>
      <c r="GM118" s="129"/>
      <c r="GN118" s="129"/>
      <c r="GO118" s="129"/>
      <c r="GP118" s="129"/>
      <c r="GQ118" s="129"/>
      <c r="GR118" s="129"/>
      <c r="GS118" s="129"/>
      <c r="GT118" s="129"/>
      <c r="GU118" s="129"/>
      <c r="GV118" s="129"/>
      <c r="GW118" s="129"/>
      <c r="GX118" s="129"/>
      <c r="GY118" s="129"/>
      <c r="GZ118" s="129"/>
      <c r="HA118" s="129"/>
      <c r="HB118" s="129"/>
      <c r="HC118" s="129"/>
      <c r="HD118" s="129"/>
      <c r="HE118" s="129"/>
      <c r="HF118" s="129"/>
      <c r="HG118" s="129"/>
      <c r="HH118" s="129"/>
      <c r="HI118" s="129"/>
      <c r="HJ118" s="129"/>
      <c r="HK118" s="129"/>
      <c r="HL118" s="129"/>
      <c r="HM118" s="129"/>
      <c r="HN118" s="129"/>
      <c r="HO118" s="129"/>
      <c r="HP118" s="129"/>
      <c r="HQ118" s="129"/>
      <c r="HR118" s="129"/>
      <c r="HS118" s="129"/>
      <c r="HT118" s="129"/>
      <c r="HU118" s="129"/>
      <c r="HV118" s="129"/>
      <c r="HW118" s="129"/>
      <c r="HX118" s="129"/>
      <c r="HY118" s="129"/>
      <c r="HZ118" s="129"/>
      <c r="IA118" s="129"/>
      <c r="IB118" s="129"/>
      <c r="IC118" s="129"/>
      <c r="ID118" s="129"/>
      <c r="IE118" s="129"/>
      <c r="IF118" s="129"/>
      <c r="IG118" s="129"/>
      <c r="IH118" s="129"/>
      <c r="II118" s="129"/>
      <c r="IJ118" s="129"/>
      <c r="IK118" s="129"/>
      <c r="IL118" s="129"/>
      <c r="IM118" s="129"/>
      <c r="IN118" s="129"/>
      <c r="IO118" s="129"/>
      <c r="IP118" s="129"/>
      <c r="IQ118" s="129"/>
      <c r="IR118" s="129"/>
      <c r="IS118" s="129"/>
      <c r="IT118" s="129"/>
    </row>
    <row r="119" spans="1:254" s="129" customFormat="1" x14ac:dyDescent="0.2">
      <c r="A119" s="125" t="s">
        <v>40</v>
      </c>
      <c r="B119" s="147" t="s">
        <v>281</v>
      </c>
      <c r="C119" s="147" t="s">
        <v>43</v>
      </c>
      <c r="D119" s="147" t="s">
        <v>21</v>
      </c>
      <c r="E119" s="147" t="s">
        <v>69</v>
      </c>
      <c r="F119" s="147" t="s">
        <v>41</v>
      </c>
      <c r="G119" s="133">
        <v>5000</v>
      </c>
    </row>
    <row r="120" spans="1:254" ht="15" x14ac:dyDescent="0.25">
      <c r="A120" s="120" t="s">
        <v>76</v>
      </c>
      <c r="B120" s="135" t="s">
        <v>281</v>
      </c>
      <c r="C120" s="116" t="s">
        <v>43</v>
      </c>
      <c r="D120" s="116" t="s">
        <v>21</v>
      </c>
      <c r="E120" s="135" t="s">
        <v>77</v>
      </c>
      <c r="F120" s="116"/>
      <c r="G120" s="118">
        <f>SUM(G121)</f>
        <v>5000</v>
      </c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4"/>
      <c r="DO120" s="144"/>
      <c r="DP120" s="144"/>
      <c r="DQ120" s="144"/>
      <c r="DR120" s="144"/>
      <c r="DS120" s="144"/>
      <c r="DT120" s="144"/>
      <c r="DU120" s="144"/>
      <c r="DV120" s="144"/>
      <c r="DW120" s="144"/>
      <c r="DX120" s="144"/>
      <c r="DY120" s="144"/>
      <c r="DZ120" s="144"/>
      <c r="EA120" s="144"/>
      <c r="EB120" s="144"/>
      <c r="EC120" s="144"/>
      <c r="ED120" s="144"/>
      <c r="EE120" s="144"/>
      <c r="EF120" s="144"/>
      <c r="EG120" s="144"/>
      <c r="EH120" s="144"/>
      <c r="EI120" s="144"/>
      <c r="EJ120" s="144"/>
      <c r="EK120" s="144"/>
      <c r="EL120" s="144"/>
      <c r="EM120" s="144"/>
      <c r="EN120" s="144"/>
      <c r="EO120" s="144"/>
      <c r="EP120" s="144"/>
      <c r="EQ120" s="144"/>
      <c r="ER120" s="144"/>
      <c r="ES120" s="144"/>
      <c r="ET120" s="144"/>
      <c r="EU120" s="144"/>
      <c r="EV120" s="144"/>
      <c r="EW120" s="144"/>
      <c r="EX120" s="144"/>
      <c r="EY120" s="144"/>
      <c r="EZ120" s="144"/>
      <c r="FA120" s="144"/>
      <c r="FB120" s="144"/>
      <c r="FC120" s="144"/>
      <c r="FD120" s="144"/>
      <c r="FE120" s="144"/>
      <c r="FF120" s="144"/>
      <c r="FG120" s="144"/>
      <c r="FH120" s="144"/>
      <c r="FI120" s="144"/>
      <c r="FJ120" s="144"/>
      <c r="FK120" s="144"/>
      <c r="FL120" s="144"/>
      <c r="FM120" s="144"/>
      <c r="FN120" s="144"/>
      <c r="FO120" s="144"/>
      <c r="FP120" s="144"/>
      <c r="FQ120" s="144"/>
      <c r="FR120" s="144"/>
      <c r="FS120" s="144"/>
      <c r="FT120" s="144"/>
      <c r="FU120" s="144"/>
      <c r="FV120" s="144"/>
      <c r="FW120" s="144"/>
      <c r="FX120" s="144"/>
      <c r="FY120" s="144"/>
      <c r="FZ120" s="144"/>
      <c r="GA120" s="144"/>
      <c r="GB120" s="144"/>
      <c r="GC120" s="144"/>
      <c r="GD120" s="144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  <c r="GW120" s="144"/>
      <c r="GX120" s="144"/>
      <c r="GY120" s="144"/>
      <c r="GZ120" s="144"/>
      <c r="HA120" s="144"/>
      <c r="HB120" s="144"/>
      <c r="HC120" s="144"/>
      <c r="HD120" s="144"/>
      <c r="HE120" s="144"/>
      <c r="HF120" s="144"/>
      <c r="HG120" s="144"/>
      <c r="HH120" s="144"/>
      <c r="HI120" s="144"/>
      <c r="HJ120" s="144"/>
      <c r="HK120" s="144"/>
      <c r="HL120" s="144"/>
      <c r="HM120" s="144"/>
      <c r="HN120" s="144"/>
      <c r="HO120" s="144"/>
      <c r="HP120" s="144"/>
      <c r="HQ120" s="144"/>
      <c r="HR120" s="144"/>
      <c r="HS120" s="144"/>
      <c r="HT120" s="144"/>
      <c r="HU120" s="144"/>
      <c r="HV120" s="144"/>
      <c r="HW120" s="144"/>
      <c r="HX120" s="144"/>
      <c r="HY120" s="144"/>
      <c r="HZ120" s="144"/>
      <c r="IA120" s="144"/>
      <c r="IB120" s="144"/>
      <c r="IC120" s="144"/>
      <c r="ID120" s="144"/>
      <c r="IE120" s="144"/>
      <c r="IF120" s="144"/>
      <c r="IG120" s="144"/>
      <c r="IH120" s="144"/>
      <c r="II120" s="144"/>
      <c r="IJ120" s="144"/>
      <c r="IK120" s="144"/>
      <c r="IL120" s="144"/>
      <c r="IM120" s="144"/>
      <c r="IN120" s="144"/>
      <c r="IO120" s="144"/>
      <c r="IP120" s="144"/>
      <c r="IQ120" s="144"/>
      <c r="IR120" s="144"/>
      <c r="IS120" s="144"/>
      <c r="IT120" s="144"/>
    </row>
    <row r="121" spans="1:254" ht="28.5" customHeight="1" x14ac:dyDescent="0.2">
      <c r="A121" s="130" t="s">
        <v>307</v>
      </c>
      <c r="B121" s="131" t="s">
        <v>281</v>
      </c>
      <c r="C121" s="132" t="s">
        <v>43</v>
      </c>
      <c r="D121" s="132" t="s">
        <v>21</v>
      </c>
      <c r="E121" s="132" t="s">
        <v>120</v>
      </c>
      <c r="F121" s="132"/>
      <c r="G121" s="133">
        <f>SUM(G122)</f>
        <v>5000</v>
      </c>
    </row>
    <row r="122" spans="1:254" s="144" customFormat="1" ht="26.25" x14ac:dyDescent="0.25">
      <c r="A122" s="125" t="s">
        <v>283</v>
      </c>
      <c r="B122" s="131" t="s">
        <v>281</v>
      </c>
      <c r="C122" s="132" t="s">
        <v>43</v>
      </c>
      <c r="D122" s="132" t="s">
        <v>21</v>
      </c>
      <c r="E122" s="132" t="s">
        <v>120</v>
      </c>
      <c r="F122" s="127" t="s">
        <v>32</v>
      </c>
      <c r="G122" s="128">
        <v>5000</v>
      </c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95"/>
      <c r="EI122" s="95"/>
      <c r="EJ122" s="95"/>
      <c r="EK122" s="95"/>
      <c r="EL122" s="95"/>
      <c r="EM122" s="95"/>
      <c r="EN122" s="95"/>
      <c r="EO122" s="95"/>
      <c r="EP122" s="95"/>
      <c r="EQ122" s="95"/>
      <c r="ER122" s="95"/>
      <c r="ES122" s="95"/>
      <c r="ET122" s="95"/>
      <c r="EU122" s="95"/>
      <c r="EV122" s="95"/>
      <c r="EW122" s="95"/>
      <c r="EX122" s="95"/>
      <c r="EY122" s="95"/>
      <c r="EZ122" s="95"/>
      <c r="FA122" s="95"/>
      <c r="FB122" s="95"/>
      <c r="FC122" s="95"/>
      <c r="FD122" s="95"/>
      <c r="FE122" s="95"/>
      <c r="FF122" s="95"/>
      <c r="FG122" s="95"/>
      <c r="FH122" s="95"/>
      <c r="FI122" s="95"/>
      <c r="FJ122" s="95"/>
      <c r="FK122" s="95"/>
      <c r="FL122" s="95"/>
      <c r="FM122" s="95"/>
      <c r="FN122" s="95"/>
      <c r="FO122" s="95"/>
      <c r="FP122" s="95"/>
      <c r="FQ122" s="95"/>
      <c r="FR122" s="95"/>
      <c r="FS122" s="95"/>
      <c r="FT122" s="95"/>
      <c r="FU122" s="95"/>
      <c r="FV122" s="95"/>
      <c r="FW122" s="95"/>
      <c r="FX122" s="95"/>
      <c r="FY122" s="95"/>
      <c r="FZ122" s="95"/>
      <c r="GA122" s="95"/>
      <c r="GB122" s="95"/>
      <c r="GC122" s="95"/>
      <c r="GD122" s="95"/>
      <c r="GE122" s="95"/>
      <c r="GF122" s="95"/>
      <c r="GG122" s="95"/>
      <c r="GH122" s="95"/>
      <c r="GI122" s="95"/>
      <c r="GJ122" s="95"/>
      <c r="GK122" s="95"/>
      <c r="GL122" s="95"/>
      <c r="GM122" s="95"/>
      <c r="GN122" s="95"/>
      <c r="GO122" s="95"/>
      <c r="GP122" s="95"/>
      <c r="GQ122" s="95"/>
      <c r="GR122" s="95"/>
      <c r="GS122" s="95"/>
      <c r="GT122" s="95"/>
      <c r="GU122" s="95"/>
      <c r="GV122" s="95"/>
      <c r="GW122" s="95"/>
      <c r="GX122" s="95"/>
      <c r="GY122" s="95"/>
      <c r="GZ122" s="95"/>
      <c r="HA122" s="95"/>
      <c r="HB122" s="95"/>
      <c r="HC122" s="95"/>
      <c r="HD122" s="95"/>
      <c r="HE122" s="95"/>
      <c r="HF122" s="95"/>
      <c r="HG122" s="95"/>
      <c r="HH122" s="95"/>
      <c r="HI122" s="95"/>
      <c r="HJ122" s="95"/>
      <c r="HK122" s="95"/>
      <c r="HL122" s="95"/>
      <c r="HM122" s="95"/>
      <c r="HN122" s="95"/>
      <c r="HO122" s="95"/>
      <c r="HP122" s="95"/>
      <c r="HQ122" s="95"/>
      <c r="HR122" s="95"/>
      <c r="HS122" s="95"/>
      <c r="HT122" s="95"/>
      <c r="HU122" s="95"/>
      <c r="HV122" s="95"/>
      <c r="HW122" s="95"/>
      <c r="HX122" s="95"/>
      <c r="HY122" s="95"/>
      <c r="HZ122" s="95"/>
      <c r="IA122" s="95"/>
      <c r="IB122" s="95"/>
      <c r="IC122" s="95"/>
      <c r="ID122" s="95"/>
      <c r="IE122" s="95"/>
      <c r="IF122" s="95"/>
      <c r="IG122" s="95"/>
      <c r="IH122" s="95"/>
      <c r="II122" s="95"/>
      <c r="IJ122" s="95"/>
      <c r="IK122" s="95"/>
      <c r="IL122" s="95"/>
      <c r="IM122" s="95"/>
      <c r="IN122" s="95"/>
      <c r="IO122" s="95"/>
      <c r="IP122" s="95"/>
      <c r="IQ122" s="95"/>
      <c r="IR122" s="95"/>
      <c r="IS122" s="95"/>
      <c r="IT122" s="95"/>
    </row>
    <row r="123" spans="1:254" s="129" customFormat="1" ht="15" x14ac:dyDescent="0.25">
      <c r="A123" s="167" t="s">
        <v>121</v>
      </c>
      <c r="B123" s="168" t="s">
        <v>281</v>
      </c>
      <c r="C123" s="168" t="s">
        <v>43</v>
      </c>
      <c r="D123" s="168" t="s">
        <v>28</v>
      </c>
      <c r="E123" s="168"/>
      <c r="F123" s="168"/>
      <c r="G123" s="169">
        <f>SUM(G134+G128+G126+G141+G124)</f>
        <v>119226.35</v>
      </c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  <c r="CJ123" s="110"/>
      <c r="CK123" s="110"/>
      <c r="CL123" s="110"/>
      <c r="CM123" s="110"/>
      <c r="CN123" s="110"/>
      <c r="CO123" s="110"/>
      <c r="CP123" s="110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10"/>
      <c r="DE123" s="110"/>
      <c r="DF123" s="110"/>
      <c r="DG123" s="110"/>
      <c r="DH123" s="110"/>
      <c r="DI123" s="110"/>
      <c r="DJ123" s="110"/>
      <c r="DK123" s="110"/>
      <c r="DL123" s="110"/>
      <c r="DM123" s="110"/>
      <c r="DN123" s="110"/>
      <c r="DO123" s="110"/>
      <c r="DP123" s="110"/>
      <c r="DQ123" s="110"/>
      <c r="DR123" s="110"/>
      <c r="DS123" s="110"/>
      <c r="DT123" s="110"/>
      <c r="DU123" s="110"/>
      <c r="DV123" s="110"/>
      <c r="DW123" s="110"/>
      <c r="DX123" s="110"/>
      <c r="DY123" s="110"/>
      <c r="DZ123" s="110"/>
      <c r="EA123" s="110"/>
      <c r="EB123" s="110"/>
      <c r="EC123" s="110"/>
      <c r="ED123" s="110"/>
      <c r="EE123" s="110"/>
      <c r="EF123" s="110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0"/>
      <c r="ET123" s="110"/>
      <c r="EU123" s="110"/>
      <c r="EV123" s="110"/>
      <c r="EW123" s="110"/>
      <c r="EX123" s="110"/>
      <c r="EY123" s="110"/>
      <c r="EZ123" s="110"/>
      <c r="FA123" s="110"/>
      <c r="FB123" s="110"/>
      <c r="FC123" s="110"/>
      <c r="FD123" s="110"/>
      <c r="FE123" s="110"/>
      <c r="FF123" s="110"/>
      <c r="FG123" s="110"/>
      <c r="FH123" s="110"/>
      <c r="FI123" s="110"/>
      <c r="FJ123" s="110"/>
      <c r="FK123" s="110"/>
      <c r="FL123" s="110"/>
      <c r="FM123" s="110"/>
      <c r="FN123" s="110"/>
      <c r="FO123" s="110"/>
      <c r="FP123" s="110"/>
      <c r="FQ123" s="110"/>
      <c r="FR123" s="110"/>
      <c r="FS123" s="110"/>
      <c r="FT123" s="110"/>
      <c r="FU123" s="110"/>
      <c r="FV123" s="110"/>
      <c r="FW123" s="110"/>
      <c r="FX123" s="110"/>
      <c r="FY123" s="110"/>
      <c r="FZ123" s="110"/>
      <c r="GA123" s="110"/>
      <c r="GB123" s="110"/>
      <c r="GC123" s="110"/>
      <c r="GD123" s="110"/>
      <c r="GE123" s="110"/>
      <c r="GF123" s="110"/>
      <c r="GG123" s="110"/>
      <c r="GH123" s="110"/>
      <c r="GI123" s="110"/>
      <c r="GJ123" s="110"/>
      <c r="GK123" s="110"/>
      <c r="GL123" s="110"/>
      <c r="GM123" s="110"/>
      <c r="GN123" s="110"/>
      <c r="GO123" s="110"/>
      <c r="GP123" s="110"/>
      <c r="GQ123" s="110"/>
      <c r="GR123" s="110"/>
      <c r="GS123" s="110"/>
      <c r="GT123" s="110"/>
      <c r="GU123" s="110"/>
      <c r="GV123" s="110"/>
      <c r="GW123" s="110"/>
      <c r="GX123" s="110"/>
      <c r="GY123" s="110"/>
      <c r="GZ123" s="110"/>
      <c r="HA123" s="110"/>
      <c r="HB123" s="110"/>
      <c r="HC123" s="110"/>
      <c r="HD123" s="110"/>
      <c r="HE123" s="110"/>
      <c r="HF123" s="110"/>
      <c r="HG123" s="110"/>
      <c r="HH123" s="110"/>
      <c r="HI123" s="110"/>
      <c r="HJ123" s="110"/>
      <c r="HK123" s="110"/>
      <c r="HL123" s="110"/>
      <c r="HM123" s="110"/>
      <c r="HN123" s="110"/>
      <c r="HO123" s="110"/>
      <c r="HP123" s="110"/>
      <c r="HQ123" s="110"/>
      <c r="HR123" s="110"/>
      <c r="HS123" s="110"/>
      <c r="HT123" s="110"/>
      <c r="HU123" s="110"/>
      <c r="HV123" s="110"/>
      <c r="HW123" s="110"/>
      <c r="HX123" s="110"/>
      <c r="HY123" s="110"/>
      <c r="HZ123" s="110"/>
      <c r="IA123" s="110"/>
      <c r="IB123" s="110"/>
      <c r="IC123" s="110"/>
      <c r="ID123" s="110"/>
      <c r="IE123" s="110"/>
      <c r="IF123" s="110"/>
      <c r="IG123" s="110"/>
      <c r="IH123" s="110"/>
      <c r="II123" s="110"/>
      <c r="IJ123" s="110"/>
      <c r="IK123" s="110"/>
      <c r="IL123" s="110"/>
      <c r="IM123" s="110"/>
      <c r="IN123" s="110"/>
      <c r="IO123" s="110"/>
      <c r="IP123" s="110"/>
      <c r="IQ123" s="110"/>
      <c r="IR123" s="110"/>
      <c r="IS123" s="110"/>
      <c r="IT123" s="110"/>
    </row>
    <row r="124" spans="1:254" s="129" customFormat="1" ht="26.25" customHeight="1" x14ac:dyDescent="0.25">
      <c r="A124" s="130" t="s">
        <v>292</v>
      </c>
      <c r="B124" s="147" t="s">
        <v>281</v>
      </c>
      <c r="C124" s="147" t="s">
        <v>43</v>
      </c>
      <c r="D124" s="147" t="s">
        <v>28</v>
      </c>
      <c r="E124" s="147" t="s">
        <v>79</v>
      </c>
      <c r="F124" s="172"/>
      <c r="G124" s="133">
        <f>SUM(G125)</f>
        <v>42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  <c r="BS124" s="145"/>
      <c r="BT124" s="145"/>
      <c r="BU124" s="145"/>
      <c r="BV124" s="145"/>
      <c r="BW124" s="145"/>
      <c r="BX124" s="145"/>
      <c r="BY124" s="145"/>
      <c r="BZ124" s="145"/>
      <c r="CA124" s="145"/>
      <c r="CB124" s="145"/>
      <c r="CC124" s="145"/>
      <c r="CD124" s="145"/>
      <c r="CE124" s="145"/>
      <c r="CF124" s="145"/>
      <c r="CG124" s="145"/>
      <c r="CH124" s="145"/>
      <c r="CI124" s="145"/>
      <c r="CJ124" s="145"/>
      <c r="CK124" s="145"/>
      <c r="CL124" s="145"/>
      <c r="CM124" s="145"/>
      <c r="CN124" s="145"/>
      <c r="CO124" s="145"/>
      <c r="CP124" s="145"/>
      <c r="CQ124" s="145"/>
      <c r="CR124" s="145"/>
      <c r="CS124" s="145"/>
      <c r="CT124" s="145"/>
      <c r="CU124" s="145"/>
      <c r="CV124" s="145"/>
      <c r="CW124" s="145"/>
      <c r="CX124" s="145"/>
      <c r="CY124" s="145"/>
      <c r="CZ124" s="145"/>
      <c r="DA124" s="145"/>
      <c r="DB124" s="145"/>
      <c r="DC124" s="145"/>
      <c r="DD124" s="145"/>
      <c r="DE124" s="145"/>
      <c r="DF124" s="145"/>
      <c r="DG124" s="145"/>
      <c r="DH124" s="145"/>
      <c r="DI124" s="145"/>
      <c r="DJ124" s="145"/>
      <c r="DK124" s="145"/>
      <c r="DL124" s="145"/>
      <c r="DM124" s="145"/>
      <c r="DN124" s="145"/>
      <c r="DO124" s="145"/>
      <c r="DP124" s="145"/>
      <c r="DQ124" s="145"/>
      <c r="DR124" s="145"/>
      <c r="DS124" s="145"/>
      <c r="DT124" s="145"/>
      <c r="DU124" s="145"/>
      <c r="DV124" s="145"/>
      <c r="DW124" s="145"/>
      <c r="DX124" s="145"/>
      <c r="DY124" s="145"/>
      <c r="DZ124" s="145"/>
      <c r="EA124" s="145"/>
      <c r="EB124" s="145"/>
      <c r="EC124" s="145"/>
      <c r="ED124" s="145"/>
      <c r="EE124" s="145"/>
      <c r="EF124" s="145"/>
      <c r="EG124" s="145"/>
      <c r="EH124" s="145"/>
      <c r="EI124" s="145"/>
      <c r="EJ124" s="145"/>
      <c r="EK124" s="145"/>
      <c r="EL124" s="145"/>
      <c r="EM124" s="145"/>
      <c r="EN124" s="145"/>
      <c r="EO124" s="145"/>
      <c r="EP124" s="145"/>
      <c r="EQ124" s="145"/>
      <c r="ER124" s="145"/>
      <c r="ES124" s="145"/>
      <c r="ET124" s="145"/>
      <c r="EU124" s="145"/>
      <c r="EV124" s="145"/>
      <c r="EW124" s="145"/>
      <c r="EX124" s="145"/>
      <c r="EY124" s="145"/>
      <c r="EZ124" s="145"/>
      <c r="FA124" s="145"/>
      <c r="FB124" s="145"/>
      <c r="FC124" s="145"/>
      <c r="FD124" s="145"/>
      <c r="FE124" s="145"/>
      <c r="FF124" s="145"/>
      <c r="FG124" s="145"/>
      <c r="FH124" s="145"/>
      <c r="FI124" s="145"/>
      <c r="FJ124" s="145"/>
      <c r="FK124" s="145"/>
      <c r="FL124" s="145"/>
      <c r="FM124" s="145"/>
      <c r="FN124" s="145"/>
      <c r="FO124" s="145"/>
      <c r="FP124" s="145"/>
      <c r="FQ124" s="145"/>
      <c r="FR124" s="145"/>
      <c r="FS124" s="145"/>
      <c r="FT124" s="145"/>
      <c r="FU124" s="145"/>
      <c r="FV124" s="145"/>
      <c r="FW124" s="145"/>
      <c r="FX124" s="145"/>
      <c r="FY124" s="145"/>
      <c r="FZ124" s="145"/>
      <c r="GA124" s="145"/>
      <c r="GB124" s="145"/>
      <c r="GC124" s="145"/>
      <c r="GD124" s="145"/>
      <c r="GE124" s="145"/>
      <c r="GF124" s="145"/>
      <c r="GG124" s="145"/>
      <c r="GH124" s="145"/>
      <c r="GI124" s="145"/>
      <c r="GJ124" s="145"/>
      <c r="GK124" s="145"/>
      <c r="GL124" s="145"/>
      <c r="GM124" s="145"/>
      <c r="GN124" s="145"/>
      <c r="GO124" s="145"/>
      <c r="GP124" s="145"/>
      <c r="GQ124" s="145"/>
      <c r="GR124" s="145"/>
      <c r="GS124" s="145"/>
      <c r="GT124" s="145"/>
      <c r="GU124" s="145"/>
      <c r="GV124" s="145"/>
      <c r="GW124" s="145"/>
      <c r="GX124" s="145"/>
      <c r="GY124" s="145"/>
      <c r="GZ124" s="145"/>
      <c r="HA124" s="145"/>
      <c r="HB124" s="145"/>
      <c r="HC124" s="145"/>
      <c r="HD124" s="145"/>
      <c r="HE124" s="145"/>
      <c r="HF124" s="145"/>
      <c r="HG124" s="145"/>
      <c r="HH124" s="145"/>
      <c r="HI124" s="145"/>
      <c r="HJ124" s="145"/>
      <c r="HK124" s="145"/>
      <c r="HL124" s="145"/>
      <c r="HM124" s="145"/>
      <c r="HN124" s="145"/>
      <c r="HO124" s="145"/>
      <c r="HP124" s="145"/>
      <c r="HQ124" s="145"/>
      <c r="HR124" s="145"/>
      <c r="HS124" s="145"/>
      <c r="HT124" s="145"/>
      <c r="HU124" s="145"/>
      <c r="HV124" s="145"/>
      <c r="HW124" s="145"/>
      <c r="HX124" s="145"/>
      <c r="HY124" s="145"/>
      <c r="HZ124" s="145"/>
      <c r="IA124" s="145"/>
      <c r="IB124" s="145"/>
      <c r="IC124" s="145"/>
      <c r="ID124" s="145"/>
      <c r="IE124" s="145"/>
      <c r="IF124" s="145"/>
      <c r="IG124" s="145"/>
      <c r="IH124" s="145"/>
      <c r="II124" s="145"/>
      <c r="IJ124" s="145"/>
      <c r="IK124" s="145"/>
      <c r="IL124" s="145"/>
      <c r="IM124" s="145"/>
      <c r="IN124" s="145"/>
      <c r="IO124" s="145"/>
      <c r="IP124" s="145"/>
      <c r="IQ124" s="145"/>
      <c r="IR124" s="145"/>
      <c r="IS124" s="145"/>
      <c r="IT124" s="145"/>
    </row>
    <row r="125" spans="1:254" s="145" customFormat="1" ht="26.25" x14ac:dyDescent="0.25">
      <c r="A125" s="125" t="s">
        <v>92</v>
      </c>
      <c r="B125" s="147" t="s">
        <v>281</v>
      </c>
      <c r="C125" s="147" t="s">
        <v>43</v>
      </c>
      <c r="D125" s="147" t="s">
        <v>28</v>
      </c>
      <c r="E125" s="147" t="s">
        <v>79</v>
      </c>
      <c r="F125" s="137" t="s">
        <v>93</v>
      </c>
      <c r="G125" s="128">
        <v>42</v>
      </c>
    </row>
    <row r="126" spans="1:254" s="145" customFormat="1" ht="39" x14ac:dyDescent="0.25">
      <c r="A126" s="130" t="s">
        <v>308</v>
      </c>
      <c r="B126" s="147" t="s">
        <v>281</v>
      </c>
      <c r="C126" s="147" t="s">
        <v>43</v>
      </c>
      <c r="D126" s="147" t="s">
        <v>28</v>
      </c>
      <c r="E126" s="137" t="s">
        <v>136</v>
      </c>
      <c r="F126" s="147"/>
      <c r="G126" s="173">
        <f>SUM(G127:G127)</f>
        <v>6128.4</v>
      </c>
    </row>
    <row r="127" spans="1:254" s="145" customFormat="1" ht="26.25" x14ac:dyDescent="0.25">
      <c r="A127" s="125" t="s">
        <v>92</v>
      </c>
      <c r="B127" s="137" t="s">
        <v>281</v>
      </c>
      <c r="C127" s="137" t="s">
        <v>43</v>
      </c>
      <c r="D127" s="137" t="s">
        <v>28</v>
      </c>
      <c r="E127" s="137" t="s">
        <v>136</v>
      </c>
      <c r="F127" s="137" t="s">
        <v>93</v>
      </c>
      <c r="G127" s="128">
        <v>6128.4</v>
      </c>
    </row>
    <row r="128" spans="1:254" s="129" customFormat="1" ht="38.25" x14ac:dyDescent="0.2">
      <c r="A128" s="130" t="s">
        <v>122</v>
      </c>
      <c r="B128" s="151" t="s">
        <v>281</v>
      </c>
      <c r="C128" s="132" t="s">
        <v>43</v>
      </c>
      <c r="D128" s="132" t="s">
        <v>28</v>
      </c>
      <c r="E128" s="132" t="s">
        <v>123</v>
      </c>
      <c r="F128" s="132"/>
      <c r="G128" s="174">
        <f>SUM(G133+G129+G132+G131+G130)</f>
        <v>43642.3</v>
      </c>
    </row>
    <row r="129" spans="1:254" s="129" customFormat="1" ht="25.5" x14ac:dyDescent="0.2">
      <c r="A129" s="125" t="s">
        <v>283</v>
      </c>
      <c r="B129" s="127" t="s">
        <v>281</v>
      </c>
      <c r="C129" s="127" t="s">
        <v>43</v>
      </c>
      <c r="D129" s="127" t="s">
        <v>28</v>
      </c>
      <c r="E129" s="127" t="s">
        <v>123</v>
      </c>
      <c r="F129" s="127" t="s">
        <v>32</v>
      </c>
      <c r="G129" s="165">
        <v>3750</v>
      </c>
    </row>
    <row r="130" spans="1:254" s="129" customFormat="1" ht="25.5" x14ac:dyDescent="0.2">
      <c r="A130" s="125" t="s">
        <v>306</v>
      </c>
      <c r="B130" s="127" t="s">
        <v>281</v>
      </c>
      <c r="C130" s="127" t="s">
        <v>43</v>
      </c>
      <c r="D130" s="127" t="s">
        <v>28</v>
      </c>
      <c r="E130" s="127" t="s">
        <v>123</v>
      </c>
      <c r="F130" s="127" t="s">
        <v>126</v>
      </c>
      <c r="G130" s="165">
        <v>1000</v>
      </c>
    </row>
    <row r="131" spans="1:254" s="129" customFormat="1" ht="25.5" x14ac:dyDescent="0.2">
      <c r="A131" s="125" t="s">
        <v>306</v>
      </c>
      <c r="B131" s="127" t="s">
        <v>281</v>
      </c>
      <c r="C131" s="127" t="s">
        <v>43</v>
      </c>
      <c r="D131" s="127" t="s">
        <v>28</v>
      </c>
      <c r="E131" s="127" t="s">
        <v>125</v>
      </c>
      <c r="F131" s="127" t="s">
        <v>126</v>
      </c>
      <c r="G131" s="165">
        <v>33892.300000000003</v>
      </c>
    </row>
    <row r="132" spans="1:254" s="129" customFormat="1" ht="25.5" x14ac:dyDescent="0.2">
      <c r="A132" s="125" t="s">
        <v>92</v>
      </c>
      <c r="B132" s="127" t="s">
        <v>281</v>
      </c>
      <c r="C132" s="127" t="s">
        <v>43</v>
      </c>
      <c r="D132" s="127" t="s">
        <v>28</v>
      </c>
      <c r="E132" s="127" t="s">
        <v>123</v>
      </c>
      <c r="F132" s="127" t="s">
        <v>93</v>
      </c>
      <c r="G132" s="165">
        <v>5000</v>
      </c>
    </row>
    <row r="133" spans="1:254" x14ac:dyDescent="0.2">
      <c r="A133" s="125" t="s">
        <v>40</v>
      </c>
      <c r="B133" s="127" t="s">
        <v>281</v>
      </c>
      <c r="C133" s="127" t="s">
        <v>43</v>
      </c>
      <c r="D133" s="127" t="s">
        <v>28</v>
      </c>
      <c r="E133" s="127" t="s">
        <v>123</v>
      </c>
      <c r="F133" s="137" t="s">
        <v>41</v>
      </c>
      <c r="G133" s="128"/>
    </row>
    <row r="134" spans="1:254" s="155" customFormat="1" ht="13.5" x14ac:dyDescent="0.25">
      <c r="A134" s="125" t="s">
        <v>121</v>
      </c>
      <c r="B134" s="137" t="s">
        <v>281</v>
      </c>
      <c r="C134" s="137" t="s">
        <v>43</v>
      </c>
      <c r="D134" s="137" t="s">
        <v>28</v>
      </c>
      <c r="E134" s="137" t="s">
        <v>123</v>
      </c>
      <c r="F134" s="137"/>
      <c r="G134" s="128">
        <f>SUM(G135+G139+G137)</f>
        <v>49000</v>
      </c>
    </row>
    <row r="135" spans="1:254" s="166" customFormat="1" x14ac:dyDescent="0.2">
      <c r="A135" s="175" t="s">
        <v>127</v>
      </c>
      <c r="B135" s="147" t="s">
        <v>281</v>
      </c>
      <c r="C135" s="147" t="s">
        <v>43</v>
      </c>
      <c r="D135" s="147" t="s">
        <v>28</v>
      </c>
      <c r="E135" s="147" t="s">
        <v>128</v>
      </c>
      <c r="F135" s="147"/>
      <c r="G135" s="133">
        <f>SUM(G136)</f>
        <v>5700</v>
      </c>
    </row>
    <row r="136" spans="1:254" ht="25.5" x14ac:dyDescent="0.2">
      <c r="A136" s="125" t="s">
        <v>92</v>
      </c>
      <c r="B136" s="127" t="s">
        <v>281</v>
      </c>
      <c r="C136" s="137" t="s">
        <v>43</v>
      </c>
      <c r="D136" s="137" t="s">
        <v>28</v>
      </c>
      <c r="E136" s="137" t="s">
        <v>128</v>
      </c>
      <c r="F136" s="137" t="s">
        <v>93</v>
      </c>
      <c r="G136" s="128">
        <v>5700</v>
      </c>
    </row>
    <row r="137" spans="1:254" s="91" customFormat="1" x14ac:dyDescent="0.2">
      <c r="A137" s="130" t="s">
        <v>309</v>
      </c>
      <c r="B137" s="132" t="s">
        <v>281</v>
      </c>
      <c r="C137" s="147" t="s">
        <v>43</v>
      </c>
      <c r="D137" s="147" t="s">
        <v>28</v>
      </c>
      <c r="E137" s="147" t="s">
        <v>130</v>
      </c>
      <c r="F137" s="147"/>
      <c r="G137" s="133">
        <f>SUM(G138)</f>
        <v>39800</v>
      </c>
    </row>
    <row r="138" spans="1:254" ht="25.5" x14ac:dyDescent="0.2">
      <c r="A138" s="125" t="s">
        <v>92</v>
      </c>
      <c r="B138" s="127" t="s">
        <v>281</v>
      </c>
      <c r="C138" s="137" t="s">
        <v>43</v>
      </c>
      <c r="D138" s="137" t="s">
        <v>28</v>
      </c>
      <c r="E138" s="137" t="s">
        <v>130</v>
      </c>
      <c r="F138" s="137" t="s">
        <v>93</v>
      </c>
      <c r="G138" s="128">
        <v>39800</v>
      </c>
    </row>
    <row r="139" spans="1:254" x14ac:dyDescent="0.2">
      <c r="A139" s="175" t="s">
        <v>131</v>
      </c>
      <c r="B139" s="151" t="s">
        <v>281</v>
      </c>
      <c r="C139" s="147" t="s">
        <v>43</v>
      </c>
      <c r="D139" s="147" t="s">
        <v>28</v>
      </c>
      <c r="E139" s="147" t="s">
        <v>132</v>
      </c>
      <c r="F139" s="147"/>
      <c r="G139" s="133">
        <f>SUM(G140)</f>
        <v>3500</v>
      </c>
    </row>
    <row r="140" spans="1:254" s="91" customFormat="1" ht="25.5" x14ac:dyDescent="0.2">
      <c r="A140" s="125" t="s">
        <v>92</v>
      </c>
      <c r="B140" s="147" t="s">
        <v>281</v>
      </c>
      <c r="C140" s="137" t="s">
        <v>43</v>
      </c>
      <c r="D140" s="137" t="s">
        <v>28</v>
      </c>
      <c r="E140" s="137" t="s">
        <v>132</v>
      </c>
      <c r="F140" s="137" t="s">
        <v>93</v>
      </c>
      <c r="G140" s="128">
        <v>3500</v>
      </c>
    </row>
    <row r="141" spans="1:254" s="146" customFormat="1" ht="38.25" x14ac:dyDescent="0.2">
      <c r="A141" s="130" t="s">
        <v>308</v>
      </c>
      <c r="B141" s="147" t="s">
        <v>281</v>
      </c>
      <c r="C141" s="147" t="s">
        <v>43</v>
      </c>
      <c r="D141" s="147" t="s">
        <v>28</v>
      </c>
      <c r="E141" s="147" t="s">
        <v>134</v>
      </c>
      <c r="F141" s="147"/>
      <c r="G141" s="133">
        <f>SUM(G142+G143+G144)</f>
        <v>20413.650000000001</v>
      </c>
    </row>
    <row r="142" spans="1:254" s="91" customFormat="1" ht="25.5" x14ac:dyDescent="0.2">
      <c r="A142" s="125" t="s">
        <v>283</v>
      </c>
      <c r="B142" s="137" t="s">
        <v>281</v>
      </c>
      <c r="C142" s="137" t="s">
        <v>43</v>
      </c>
      <c r="D142" s="137" t="s">
        <v>28</v>
      </c>
      <c r="E142" s="137" t="s">
        <v>135</v>
      </c>
      <c r="F142" s="137" t="s">
        <v>32</v>
      </c>
      <c r="G142" s="128">
        <v>1925.47</v>
      </c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  <c r="CI142" s="95"/>
      <c r="CJ142" s="9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95"/>
      <c r="DS142" s="95"/>
      <c r="DT142" s="95"/>
      <c r="DU142" s="95"/>
      <c r="DV142" s="95"/>
      <c r="DW142" s="95"/>
      <c r="DX142" s="95"/>
      <c r="DY142" s="95"/>
      <c r="DZ142" s="95"/>
      <c r="EA142" s="95"/>
      <c r="EB142" s="95"/>
      <c r="EC142" s="95"/>
      <c r="ED142" s="95"/>
      <c r="EE142" s="95"/>
      <c r="EF142" s="95"/>
      <c r="EG142" s="95"/>
      <c r="EH142" s="95"/>
      <c r="EI142" s="95"/>
      <c r="EJ142" s="95"/>
      <c r="EK142" s="95"/>
      <c r="EL142" s="95"/>
      <c r="EM142" s="95"/>
      <c r="EN142" s="95"/>
      <c r="EO142" s="95"/>
      <c r="EP142" s="95"/>
      <c r="EQ142" s="95"/>
      <c r="ER142" s="95"/>
      <c r="ES142" s="95"/>
      <c r="ET142" s="95"/>
      <c r="EU142" s="95"/>
      <c r="EV142" s="95"/>
      <c r="EW142" s="95"/>
      <c r="EX142" s="95"/>
      <c r="EY142" s="95"/>
      <c r="EZ142" s="95"/>
      <c r="FA142" s="95"/>
      <c r="FB142" s="95"/>
      <c r="FC142" s="95"/>
      <c r="FD142" s="95"/>
      <c r="FE142" s="95"/>
      <c r="FF142" s="95"/>
      <c r="FG142" s="95"/>
      <c r="FH142" s="95"/>
      <c r="FI142" s="95"/>
      <c r="FJ142" s="95"/>
      <c r="FK142" s="95"/>
      <c r="FL142" s="95"/>
      <c r="FM142" s="95"/>
      <c r="FN142" s="95"/>
      <c r="FO142" s="95"/>
      <c r="FP142" s="95"/>
      <c r="FQ142" s="95"/>
      <c r="FR142" s="95"/>
      <c r="FS142" s="95"/>
      <c r="FT142" s="95"/>
      <c r="FU142" s="95"/>
      <c r="FV142" s="95"/>
      <c r="FW142" s="95"/>
      <c r="FX142" s="95"/>
      <c r="FY142" s="95"/>
      <c r="FZ142" s="95"/>
      <c r="GA142" s="95"/>
      <c r="GB142" s="95"/>
      <c r="GC142" s="95"/>
      <c r="GD142" s="95"/>
      <c r="GE142" s="95"/>
      <c r="GF142" s="95"/>
      <c r="GG142" s="95"/>
      <c r="GH142" s="95"/>
      <c r="GI142" s="95"/>
      <c r="GJ142" s="95"/>
      <c r="GK142" s="95"/>
      <c r="GL142" s="95"/>
      <c r="GM142" s="95"/>
      <c r="GN142" s="95"/>
      <c r="GO142" s="95"/>
      <c r="GP142" s="95"/>
      <c r="GQ142" s="95"/>
      <c r="GR142" s="95"/>
      <c r="GS142" s="95"/>
      <c r="GT142" s="95"/>
      <c r="GU142" s="95"/>
      <c r="GV142" s="95"/>
      <c r="GW142" s="95"/>
      <c r="GX142" s="95"/>
      <c r="GY142" s="95"/>
      <c r="GZ142" s="95"/>
      <c r="HA142" s="95"/>
      <c r="HB142" s="95"/>
      <c r="HC142" s="95"/>
      <c r="HD142" s="95"/>
      <c r="HE142" s="95"/>
      <c r="HF142" s="95"/>
      <c r="HG142" s="95"/>
      <c r="HH142" s="95"/>
      <c r="HI142" s="95"/>
      <c r="HJ142" s="95"/>
      <c r="HK142" s="95"/>
      <c r="HL142" s="95"/>
      <c r="HM142" s="95"/>
      <c r="HN142" s="95"/>
      <c r="HO142" s="95"/>
      <c r="HP142" s="95"/>
      <c r="HQ142" s="95"/>
      <c r="HR142" s="95"/>
      <c r="HS142" s="95"/>
      <c r="HT142" s="95"/>
      <c r="HU142" s="95"/>
      <c r="HV142" s="95"/>
      <c r="HW142" s="95"/>
      <c r="HX142" s="95"/>
      <c r="HY142" s="95"/>
      <c r="HZ142" s="95"/>
      <c r="IA142" s="95"/>
      <c r="IB142" s="95"/>
      <c r="IC142" s="95"/>
      <c r="ID142" s="95"/>
      <c r="IE142" s="95"/>
      <c r="IF142" s="95"/>
      <c r="IG142" s="95"/>
      <c r="IH142" s="95"/>
      <c r="II142" s="95"/>
      <c r="IJ142" s="95"/>
      <c r="IK142" s="95"/>
      <c r="IL142" s="95"/>
      <c r="IM142" s="95"/>
      <c r="IN142" s="95"/>
      <c r="IO142" s="95"/>
      <c r="IP142" s="95"/>
      <c r="IQ142" s="95"/>
      <c r="IR142" s="95"/>
      <c r="IS142" s="95"/>
      <c r="IT142" s="95"/>
    </row>
    <row r="143" spans="1:254" s="91" customFormat="1" ht="72" customHeight="1" x14ac:dyDescent="0.2">
      <c r="A143" s="125" t="s">
        <v>282</v>
      </c>
      <c r="B143" s="137" t="s">
        <v>281</v>
      </c>
      <c r="C143" s="137" t="s">
        <v>43</v>
      </c>
      <c r="D143" s="137" t="s">
        <v>28</v>
      </c>
      <c r="E143" s="137" t="s">
        <v>264</v>
      </c>
      <c r="F143" s="137" t="s">
        <v>26</v>
      </c>
      <c r="G143" s="128">
        <v>572.53</v>
      </c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  <c r="CD143" s="95"/>
      <c r="CE143" s="95"/>
      <c r="CF143" s="95"/>
      <c r="CG143" s="95"/>
      <c r="CH143" s="95"/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/>
      <c r="DY143" s="95"/>
      <c r="DZ143" s="95"/>
      <c r="EA143" s="95"/>
      <c r="EB143" s="95"/>
      <c r="EC143" s="95"/>
      <c r="ED143" s="95"/>
      <c r="EE143" s="95"/>
      <c r="EF143" s="95"/>
      <c r="EG143" s="95"/>
      <c r="EH143" s="95"/>
      <c r="EI143" s="95"/>
      <c r="EJ143" s="95"/>
      <c r="EK143" s="95"/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95"/>
      <c r="EY143" s="95"/>
      <c r="EZ143" s="95"/>
      <c r="FA143" s="95"/>
      <c r="FB143" s="95"/>
      <c r="FC143" s="95"/>
      <c r="FD143" s="95"/>
      <c r="FE143" s="95"/>
      <c r="FF143" s="95"/>
      <c r="FG143" s="95"/>
      <c r="FH143" s="95"/>
      <c r="FI143" s="95"/>
      <c r="FJ143" s="95"/>
      <c r="FK143" s="95"/>
      <c r="FL143" s="95"/>
      <c r="FM143" s="95"/>
      <c r="FN143" s="95"/>
      <c r="FO143" s="95"/>
      <c r="FP143" s="95"/>
      <c r="FQ143" s="95"/>
      <c r="FR143" s="95"/>
      <c r="FS143" s="95"/>
      <c r="FT143" s="95"/>
      <c r="FU143" s="95"/>
      <c r="FV143" s="95"/>
      <c r="FW143" s="95"/>
      <c r="FX143" s="95"/>
      <c r="FY143" s="95"/>
      <c r="FZ143" s="95"/>
      <c r="GA143" s="95"/>
      <c r="GB143" s="95"/>
      <c r="GC143" s="95"/>
      <c r="GD143" s="95"/>
      <c r="GE143" s="95"/>
      <c r="GF143" s="95"/>
      <c r="GG143" s="95"/>
      <c r="GH143" s="95"/>
      <c r="GI143" s="95"/>
      <c r="GJ143" s="95"/>
      <c r="GK143" s="95"/>
      <c r="GL143" s="95"/>
      <c r="GM143" s="95"/>
      <c r="GN143" s="95"/>
      <c r="GO143" s="95"/>
      <c r="GP143" s="95"/>
      <c r="GQ143" s="95"/>
      <c r="GR143" s="95"/>
      <c r="GS143" s="95"/>
      <c r="GT143" s="95"/>
      <c r="GU143" s="95"/>
      <c r="GV143" s="95"/>
      <c r="GW143" s="95"/>
      <c r="GX143" s="95"/>
      <c r="GY143" s="95"/>
      <c r="GZ143" s="95"/>
      <c r="HA143" s="95"/>
      <c r="HB143" s="95"/>
      <c r="HC143" s="95"/>
      <c r="HD143" s="95"/>
      <c r="HE143" s="95"/>
      <c r="HF143" s="95"/>
      <c r="HG143" s="95"/>
      <c r="HH143" s="95"/>
      <c r="HI143" s="95"/>
      <c r="HJ143" s="95"/>
      <c r="HK143" s="95"/>
      <c r="HL143" s="95"/>
      <c r="HM143" s="95"/>
      <c r="HN143" s="95"/>
      <c r="HO143" s="95"/>
      <c r="HP143" s="95"/>
      <c r="HQ143" s="95"/>
      <c r="HR143" s="95"/>
      <c r="HS143" s="95"/>
      <c r="HT143" s="95"/>
      <c r="HU143" s="95"/>
      <c r="HV143" s="95"/>
      <c r="HW143" s="95"/>
      <c r="HX143" s="95"/>
      <c r="HY143" s="95"/>
      <c r="HZ143" s="95"/>
      <c r="IA143" s="95"/>
      <c r="IB143" s="95"/>
      <c r="IC143" s="95"/>
      <c r="ID143" s="95"/>
      <c r="IE143" s="95"/>
      <c r="IF143" s="95"/>
      <c r="IG143" s="95"/>
      <c r="IH143" s="95"/>
      <c r="II143" s="95"/>
      <c r="IJ143" s="95"/>
      <c r="IK143" s="95"/>
      <c r="IL143" s="95"/>
      <c r="IM143" s="95"/>
      <c r="IN143" s="95"/>
      <c r="IO143" s="95"/>
      <c r="IP143" s="95"/>
      <c r="IQ143" s="95"/>
      <c r="IR143" s="95"/>
      <c r="IS143" s="95"/>
      <c r="IT143" s="95"/>
    </row>
    <row r="144" spans="1:254" s="91" customFormat="1" ht="25.5" x14ac:dyDescent="0.2">
      <c r="A144" s="125" t="s">
        <v>283</v>
      </c>
      <c r="B144" s="137" t="s">
        <v>281</v>
      </c>
      <c r="C144" s="137" t="s">
        <v>43</v>
      </c>
      <c r="D144" s="137" t="s">
        <v>28</v>
      </c>
      <c r="E144" s="137" t="s">
        <v>264</v>
      </c>
      <c r="F144" s="137" t="s">
        <v>32</v>
      </c>
      <c r="G144" s="128">
        <v>17915.650000000001</v>
      </c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  <c r="CD144" s="95"/>
      <c r="CE144" s="95"/>
      <c r="CF144" s="95"/>
      <c r="CG144" s="95"/>
      <c r="CH144" s="95"/>
      <c r="CI144" s="95"/>
      <c r="CJ144" s="95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95"/>
      <c r="DK144" s="95"/>
      <c r="DL144" s="95"/>
      <c r="DM144" s="95"/>
      <c r="DN144" s="95"/>
      <c r="DO144" s="95"/>
      <c r="DP144" s="95"/>
      <c r="DQ144" s="95"/>
      <c r="DR144" s="95"/>
      <c r="DS144" s="95"/>
      <c r="DT144" s="95"/>
      <c r="DU144" s="95"/>
      <c r="DV144" s="95"/>
      <c r="DW144" s="95"/>
      <c r="DX144" s="95"/>
      <c r="DY144" s="95"/>
      <c r="DZ144" s="95"/>
      <c r="EA144" s="95"/>
      <c r="EB144" s="95"/>
      <c r="EC144" s="95"/>
      <c r="ED144" s="95"/>
      <c r="EE144" s="95"/>
      <c r="EF144" s="95"/>
      <c r="EG144" s="95"/>
      <c r="EH144" s="95"/>
      <c r="EI144" s="95"/>
      <c r="EJ144" s="95"/>
      <c r="EK144" s="95"/>
      <c r="EL144" s="95"/>
      <c r="EM144" s="95"/>
      <c r="EN144" s="95"/>
      <c r="EO144" s="95"/>
      <c r="EP144" s="95"/>
      <c r="EQ144" s="95"/>
      <c r="ER144" s="95"/>
      <c r="ES144" s="95"/>
      <c r="ET144" s="95"/>
      <c r="EU144" s="95"/>
      <c r="EV144" s="95"/>
      <c r="EW144" s="95"/>
      <c r="EX144" s="95"/>
      <c r="EY144" s="95"/>
      <c r="EZ144" s="95"/>
      <c r="FA144" s="95"/>
      <c r="FB144" s="95"/>
      <c r="FC144" s="95"/>
      <c r="FD144" s="95"/>
      <c r="FE144" s="95"/>
      <c r="FF144" s="95"/>
      <c r="FG144" s="95"/>
      <c r="FH144" s="95"/>
      <c r="FI144" s="95"/>
      <c r="FJ144" s="95"/>
      <c r="FK144" s="95"/>
      <c r="FL144" s="95"/>
      <c r="FM144" s="95"/>
      <c r="FN144" s="95"/>
      <c r="FO144" s="95"/>
      <c r="FP144" s="95"/>
      <c r="FQ144" s="95"/>
      <c r="FR144" s="95"/>
      <c r="FS144" s="95"/>
      <c r="FT144" s="95"/>
      <c r="FU144" s="95"/>
      <c r="FV144" s="95"/>
      <c r="FW144" s="95"/>
      <c r="FX144" s="95"/>
      <c r="FY144" s="95"/>
      <c r="FZ144" s="95"/>
      <c r="GA144" s="95"/>
      <c r="GB144" s="95"/>
      <c r="GC144" s="95"/>
      <c r="GD144" s="95"/>
      <c r="GE144" s="95"/>
      <c r="GF144" s="95"/>
      <c r="GG144" s="95"/>
      <c r="GH144" s="95"/>
      <c r="GI144" s="95"/>
      <c r="GJ144" s="95"/>
      <c r="GK144" s="95"/>
      <c r="GL144" s="95"/>
      <c r="GM144" s="95"/>
      <c r="GN144" s="95"/>
      <c r="GO144" s="95"/>
      <c r="GP144" s="95"/>
      <c r="GQ144" s="95"/>
      <c r="GR144" s="95"/>
      <c r="GS144" s="95"/>
      <c r="GT144" s="95"/>
      <c r="GU144" s="95"/>
      <c r="GV144" s="95"/>
      <c r="GW144" s="95"/>
      <c r="GX144" s="95"/>
      <c r="GY144" s="95"/>
      <c r="GZ144" s="95"/>
      <c r="HA144" s="95"/>
      <c r="HB144" s="95"/>
      <c r="HC144" s="95"/>
      <c r="HD144" s="95"/>
      <c r="HE144" s="95"/>
      <c r="HF144" s="95"/>
      <c r="HG144" s="95"/>
      <c r="HH144" s="95"/>
      <c r="HI144" s="95"/>
      <c r="HJ144" s="95"/>
      <c r="HK144" s="95"/>
      <c r="HL144" s="95"/>
      <c r="HM144" s="95"/>
      <c r="HN144" s="95"/>
      <c r="HO144" s="95"/>
      <c r="HP144" s="95"/>
      <c r="HQ144" s="95"/>
      <c r="HR144" s="95"/>
      <c r="HS144" s="95"/>
      <c r="HT144" s="95"/>
      <c r="HU144" s="95"/>
      <c r="HV144" s="95"/>
      <c r="HW144" s="95"/>
      <c r="HX144" s="95"/>
      <c r="HY144" s="95"/>
      <c r="HZ144" s="95"/>
      <c r="IA144" s="95"/>
      <c r="IB144" s="95"/>
      <c r="IC144" s="95"/>
      <c r="ID144" s="95"/>
      <c r="IE144" s="95"/>
      <c r="IF144" s="95"/>
      <c r="IG144" s="95"/>
      <c r="IH144" s="95"/>
      <c r="II144" s="95"/>
      <c r="IJ144" s="95"/>
      <c r="IK144" s="95"/>
      <c r="IL144" s="95"/>
      <c r="IM144" s="95"/>
      <c r="IN144" s="95"/>
      <c r="IO144" s="95"/>
      <c r="IP144" s="95"/>
      <c r="IQ144" s="95"/>
      <c r="IR144" s="95"/>
      <c r="IS144" s="95"/>
      <c r="IT144" s="95"/>
    </row>
    <row r="145" spans="1:254" ht="30" x14ac:dyDescent="0.25">
      <c r="A145" s="171" t="s">
        <v>137</v>
      </c>
      <c r="B145" s="168" t="s">
        <v>281</v>
      </c>
      <c r="C145" s="176" t="s">
        <v>43</v>
      </c>
      <c r="D145" s="176" t="s">
        <v>43</v>
      </c>
      <c r="E145" s="168"/>
      <c r="F145" s="168"/>
      <c r="G145" s="169">
        <f>SUM(G148+G146)</f>
        <v>18965.2</v>
      </c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29"/>
      <c r="DF145" s="129"/>
      <c r="DG145" s="129"/>
      <c r="DH145" s="129"/>
      <c r="DI145" s="129"/>
      <c r="DJ145" s="129"/>
      <c r="DK145" s="129"/>
      <c r="DL145" s="129"/>
      <c r="DM145" s="129"/>
      <c r="DN145" s="129"/>
      <c r="DO145" s="129"/>
      <c r="DP145" s="129"/>
      <c r="DQ145" s="129"/>
      <c r="DR145" s="129"/>
      <c r="DS145" s="129"/>
      <c r="DT145" s="129"/>
      <c r="DU145" s="129"/>
      <c r="DV145" s="129"/>
      <c r="DW145" s="129"/>
      <c r="DX145" s="129"/>
      <c r="DY145" s="129"/>
      <c r="DZ145" s="129"/>
      <c r="EA145" s="129"/>
      <c r="EB145" s="129"/>
      <c r="EC145" s="129"/>
      <c r="ED145" s="129"/>
      <c r="EE145" s="129"/>
      <c r="EF145" s="129"/>
      <c r="EG145" s="129"/>
      <c r="EH145" s="129"/>
      <c r="EI145" s="129"/>
      <c r="EJ145" s="129"/>
      <c r="EK145" s="129"/>
      <c r="EL145" s="129"/>
      <c r="EM145" s="129"/>
      <c r="EN145" s="129"/>
      <c r="EO145" s="129"/>
      <c r="EP145" s="129"/>
      <c r="EQ145" s="129"/>
      <c r="ER145" s="129"/>
      <c r="ES145" s="129"/>
      <c r="ET145" s="129"/>
      <c r="EU145" s="129"/>
      <c r="EV145" s="129"/>
      <c r="EW145" s="129"/>
      <c r="EX145" s="129"/>
      <c r="EY145" s="129"/>
      <c r="EZ145" s="129"/>
      <c r="FA145" s="129"/>
      <c r="FB145" s="129"/>
      <c r="FC145" s="129"/>
      <c r="FD145" s="129"/>
      <c r="FE145" s="129"/>
      <c r="FF145" s="129"/>
      <c r="FG145" s="129"/>
      <c r="FH145" s="129"/>
      <c r="FI145" s="129"/>
      <c r="FJ145" s="129"/>
      <c r="FK145" s="129"/>
      <c r="FL145" s="129"/>
      <c r="FM145" s="129"/>
      <c r="FN145" s="129"/>
      <c r="FO145" s="129"/>
      <c r="FP145" s="129"/>
      <c r="FQ145" s="129"/>
      <c r="FR145" s="129"/>
      <c r="FS145" s="129"/>
      <c r="FT145" s="129"/>
      <c r="FU145" s="129"/>
      <c r="FV145" s="129"/>
      <c r="FW145" s="129"/>
      <c r="FX145" s="129"/>
      <c r="FY145" s="129"/>
      <c r="FZ145" s="129"/>
      <c r="GA145" s="129"/>
      <c r="GB145" s="129"/>
      <c r="GC145" s="129"/>
      <c r="GD145" s="129"/>
      <c r="GE145" s="129"/>
      <c r="GF145" s="129"/>
      <c r="GG145" s="129"/>
      <c r="GH145" s="129"/>
      <c r="GI145" s="129"/>
      <c r="GJ145" s="129"/>
      <c r="GK145" s="129"/>
      <c r="GL145" s="129"/>
      <c r="GM145" s="129"/>
      <c r="GN145" s="129"/>
      <c r="GO145" s="129"/>
      <c r="GP145" s="129"/>
      <c r="GQ145" s="129"/>
      <c r="GR145" s="129"/>
      <c r="GS145" s="129"/>
      <c r="GT145" s="129"/>
      <c r="GU145" s="129"/>
      <c r="GV145" s="129"/>
      <c r="GW145" s="129"/>
      <c r="GX145" s="129"/>
      <c r="GY145" s="129"/>
      <c r="GZ145" s="129"/>
      <c r="HA145" s="129"/>
      <c r="HB145" s="129"/>
      <c r="HC145" s="129"/>
      <c r="HD145" s="129"/>
      <c r="HE145" s="129"/>
      <c r="HF145" s="129"/>
      <c r="HG145" s="129"/>
      <c r="HH145" s="129"/>
      <c r="HI145" s="129"/>
      <c r="HJ145" s="129"/>
      <c r="HK145" s="129"/>
      <c r="HL145" s="129"/>
      <c r="HM145" s="129"/>
      <c r="HN145" s="129"/>
      <c r="HO145" s="129"/>
      <c r="HP145" s="129"/>
      <c r="HQ145" s="129"/>
      <c r="HR145" s="129"/>
      <c r="HS145" s="129"/>
      <c r="HT145" s="129"/>
      <c r="HU145" s="129"/>
      <c r="HV145" s="129"/>
      <c r="HW145" s="129"/>
      <c r="HX145" s="129"/>
      <c r="HY145" s="129"/>
      <c r="HZ145" s="129"/>
      <c r="IA145" s="129"/>
      <c r="IB145" s="129"/>
      <c r="IC145" s="129"/>
      <c r="ID145" s="129"/>
      <c r="IE145" s="129"/>
      <c r="IF145" s="129"/>
      <c r="IG145" s="129"/>
      <c r="IH145" s="129"/>
      <c r="II145" s="129"/>
      <c r="IJ145" s="129"/>
      <c r="IK145" s="129"/>
      <c r="IL145" s="129"/>
      <c r="IM145" s="129"/>
      <c r="IN145" s="129"/>
      <c r="IO145" s="129"/>
      <c r="IP145" s="129"/>
      <c r="IQ145" s="129"/>
      <c r="IR145" s="129"/>
      <c r="IS145" s="129"/>
      <c r="IT145" s="129"/>
    </row>
    <row r="146" spans="1:254" s="129" customFormat="1" ht="25.5" x14ac:dyDescent="0.2">
      <c r="A146" s="175" t="s">
        <v>139</v>
      </c>
      <c r="B146" s="132" t="s">
        <v>281</v>
      </c>
      <c r="C146" s="147" t="s">
        <v>43</v>
      </c>
      <c r="D146" s="147" t="s">
        <v>43</v>
      </c>
      <c r="E146" s="147" t="s">
        <v>140</v>
      </c>
      <c r="F146" s="147"/>
      <c r="G146" s="133">
        <f>SUM(G147)</f>
        <v>14204</v>
      </c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  <c r="CD146" s="95"/>
      <c r="CE146" s="95"/>
      <c r="CF146" s="95"/>
      <c r="CG146" s="95"/>
      <c r="CH146" s="95"/>
      <c r="CI146" s="95"/>
      <c r="CJ146" s="9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/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/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95"/>
      <c r="EY146" s="95"/>
      <c r="EZ146" s="95"/>
      <c r="FA146" s="95"/>
      <c r="FB146" s="95"/>
      <c r="FC146" s="95"/>
      <c r="FD146" s="95"/>
      <c r="FE146" s="95"/>
      <c r="FF146" s="95"/>
      <c r="FG146" s="95"/>
      <c r="FH146" s="95"/>
      <c r="FI146" s="95"/>
      <c r="FJ146" s="95"/>
      <c r="FK146" s="95"/>
      <c r="FL146" s="95"/>
      <c r="FM146" s="95"/>
      <c r="FN146" s="95"/>
      <c r="FO146" s="95"/>
      <c r="FP146" s="95"/>
      <c r="FQ146" s="95"/>
      <c r="FR146" s="95"/>
      <c r="FS146" s="95"/>
      <c r="FT146" s="95"/>
      <c r="FU146" s="95"/>
      <c r="FV146" s="95"/>
      <c r="FW146" s="95"/>
      <c r="FX146" s="95"/>
      <c r="FY146" s="95"/>
      <c r="FZ146" s="95"/>
      <c r="GA146" s="95"/>
      <c r="GB146" s="95"/>
      <c r="GC146" s="95"/>
      <c r="GD146" s="95"/>
      <c r="GE146" s="95"/>
      <c r="GF146" s="95"/>
      <c r="GG146" s="95"/>
      <c r="GH146" s="95"/>
      <c r="GI146" s="95"/>
      <c r="GJ146" s="95"/>
      <c r="GK146" s="95"/>
      <c r="GL146" s="95"/>
      <c r="GM146" s="95"/>
      <c r="GN146" s="95"/>
      <c r="GO146" s="95"/>
      <c r="GP146" s="95"/>
      <c r="GQ146" s="95"/>
      <c r="GR146" s="95"/>
      <c r="GS146" s="95"/>
      <c r="GT146" s="95"/>
      <c r="GU146" s="95"/>
      <c r="GV146" s="95"/>
      <c r="GW146" s="95"/>
      <c r="GX146" s="95"/>
      <c r="GY146" s="95"/>
      <c r="GZ146" s="95"/>
      <c r="HA146" s="95"/>
      <c r="HB146" s="95"/>
      <c r="HC146" s="95"/>
      <c r="HD146" s="95"/>
      <c r="HE146" s="95"/>
      <c r="HF146" s="95"/>
      <c r="HG146" s="95"/>
      <c r="HH146" s="95"/>
      <c r="HI146" s="95"/>
      <c r="HJ146" s="95"/>
      <c r="HK146" s="95"/>
      <c r="HL146" s="95"/>
      <c r="HM146" s="95"/>
      <c r="HN146" s="95"/>
      <c r="HO146" s="95"/>
      <c r="HP146" s="95"/>
      <c r="HQ146" s="95"/>
      <c r="HR146" s="95"/>
      <c r="HS146" s="95"/>
      <c r="HT146" s="95"/>
      <c r="HU146" s="95"/>
      <c r="HV146" s="95"/>
      <c r="HW146" s="95"/>
      <c r="HX146" s="95"/>
      <c r="HY146" s="95"/>
      <c r="HZ146" s="95"/>
      <c r="IA146" s="95"/>
      <c r="IB146" s="95"/>
      <c r="IC146" s="95"/>
      <c r="ID146" s="95"/>
      <c r="IE146" s="95"/>
      <c r="IF146" s="95"/>
      <c r="IG146" s="95"/>
      <c r="IH146" s="95"/>
      <c r="II146" s="95"/>
      <c r="IJ146" s="95"/>
      <c r="IK146" s="95"/>
      <c r="IL146" s="95"/>
      <c r="IM146" s="95"/>
      <c r="IN146" s="95"/>
      <c r="IO146" s="95"/>
      <c r="IP146" s="95"/>
      <c r="IQ146" s="95"/>
      <c r="IR146" s="95"/>
      <c r="IS146" s="95"/>
      <c r="IT146" s="95"/>
    </row>
    <row r="147" spans="1:254" s="155" customFormat="1" ht="26.25" x14ac:dyDescent="0.25">
      <c r="A147" s="125" t="s">
        <v>283</v>
      </c>
      <c r="B147" s="127" t="s">
        <v>281</v>
      </c>
      <c r="C147" s="137" t="s">
        <v>43</v>
      </c>
      <c r="D147" s="137" t="s">
        <v>43</v>
      </c>
      <c r="E147" s="137" t="s">
        <v>140</v>
      </c>
      <c r="F147" s="137" t="s">
        <v>32</v>
      </c>
      <c r="G147" s="128">
        <v>14204</v>
      </c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95"/>
      <c r="CH147" s="95"/>
      <c r="CI147" s="95"/>
      <c r="CJ147" s="95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5"/>
      <c r="CV147" s="95"/>
      <c r="CW147" s="95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95"/>
      <c r="DY147" s="95"/>
      <c r="DZ147" s="95"/>
      <c r="EA147" s="95"/>
      <c r="EB147" s="95"/>
      <c r="EC147" s="95"/>
      <c r="ED147" s="95"/>
      <c r="EE147" s="95"/>
      <c r="EF147" s="95"/>
      <c r="EG147" s="95"/>
      <c r="EH147" s="95"/>
      <c r="EI147" s="95"/>
      <c r="EJ147" s="95"/>
      <c r="EK147" s="95"/>
      <c r="EL147" s="95"/>
      <c r="EM147" s="95"/>
      <c r="EN147" s="95"/>
      <c r="EO147" s="95"/>
      <c r="EP147" s="95"/>
      <c r="EQ147" s="95"/>
      <c r="ER147" s="95"/>
      <c r="ES147" s="95"/>
      <c r="ET147" s="95"/>
      <c r="EU147" s="95"/>
      <c r="EV147" s="95"/>
      <c r="EW147" s="95"/>
      <c r="EX147" s="95"/>
      <c r="EY147" s="95"/>
      <c r="EZ147" s="95"/>
      <c r="FA147" s="95"/>
      <c r="FB147" s="95"/>
      <c r="FC147" s="95"/>
      <c r="FD147" s="95"/>
      <c r="FE147" s="95"/>
      <c r="FF147" s="95"/>
      <c r="FG147" s="95"/>
      <c r="FH147" s="95"/>
      <c r="FI147" s="95"/>
      <c r="FJ147" s="95"/>
      <c r="FK147" s="95"/>
      <c r="FL147" s="95"/>
      <c r="FM147" s="95"/>
      <c r="FN147" s="95"/>
      <c r="FO147" s="95"/>
      <c r="FP147" s="95"/>
      <c r="FQ147" s="95"/>
      <c r="FR147" s="95"/>
      <c r="FS147" s="95"/>
      <c r="FT147" s="95"/>
      <c r="FU147" s="95"/>
      <c r="FV147" s="95"/>
      <c r="FW147" s="95"/>
      <c r="FX147" s="95"/>
      <c r="FY147" s="95"/>
      <c r="FZ147" s="95"/>
      <c r="GA147" s="95"/>
      <c r="GB147" s="95"/>
      <c r="GC147" s="95"/>
      <c r="GD147" s="95"/>
      <c r="GE147" s="95"/>
      <c r="GF147" s="95"/>
      <c r="GG147" s="95"/>
      <c r="GH147" s="95"/>
      <c r="GI147" s="95"/>
      <c r="GJ147" s="95"/>
      <c r="GK147" s="95"/>
      <c r="GL147" s="95"/>
      <c r="GM147" s="95"/>
      <c r="GN147" s="95"/>
      <c r="GO147" s="95"/>
      <c r="GP147" s="95"/>
      <c r="GQ147" s="95"/>
      <c r="GR147" s="95"/>
      <c r="GS147" s="95"/>
      <c r="GT147" s="95"/>
      <c r="GU147" s="95"/>
      <c r="GV147" s="95"/>
      <c r="GW147" s="95"/>
      <c r="GX147" s="95"/>
      <c r="GY147" s="95"/>
      <c r="GZ147" s="95"/>
      <c r="HA147" s="95"/>
      <c r="HB147" s="95"/>
      <c r="HC147" s="95"/>
      <c r="HD147" s="95"/>
      <c r="HE147" s="95"/>
      <c r="HF147" s="95"/>
      <c r="HG147" s="95"/>
      <c r="HH147" s="95"/>
      <c r="HI147" s="95"/>
      <c r="HJ147" s="95"/>
      <c r="HK147" s="95"/>
      <c r="HL147" s="95"/>
      <c r="HM147" s="95"/>
      <c r="HN147" s="95"/>
      <c r="HO147" s="95"/>
      <c r="HP147" s="95"/>
      <c r="HQ147" s="95"/>
      <c r="HR147" s="95"/>
      <c r="HS147" s="95"/>
      <c r="HT147" s="95"/>
      <c r="HU147" s="95"/>
      <c r="HV147" s="95"/>
      <c r="HW147" s="95"/>
      <c r="HX147" s="95"/>
      <c r="HY147" s="95"/>
      <c r="HZ147" s="95"/>
      <c r="IA147" s="95"/>
      <c r="IB147" s="95"/>
      <c r="IC147" s="95"/>
      <c r="ID147" s="95"/>
      <c r="IE147" s="95"/>
      <c r="IF147" s="95"/>
      <c r="IG147" s="95"/>
      <c r="IH147" s="95"/>
      <c r="II147" s="95"/>
      <c r="IJ147" s="95"/>
      <c r="IK147" s="95"/>
      <c r="IL147" s="95"/>
      <c r="IM147" s="95"/>
      <c r="IN147" s="95"/>
      <c r="IO147" s="95"/>
      <c r="IP147" s="95"/>
      <c r="IQ147" s="95"/>
      <c r="IR147" s="95"/>
      <c r="IS147" s="95"/>
      <c r="IT147" s="95"/>
    </row>
    <row r="148" spans="1:254" s="91" customFormat="1" ht="13.5" x14ac:dyDescent="0.25">
      <c r="A148" s="120" t="s">
        <v>76</v>
      </c>
      <c r="B148" s="122" t="s">
        <v>281</v>
      </c>
      <c r="C148" s="122" t="s">
        <v>43</v>
      </c>
      <c r="D148" s="122" t="s">
        <v>43</v>
      </c>
      <c r="E148" s="135" t="s">
        <v>77</v>
      </c>
      <c r="F148" s="135"/>
      <c r="G148" s="123">
        <f>SUM(G149+G151)</f>
        <v>4761.2</v>
      </c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5"/>
      <c r="BP148" s="155"/>
      <c r="BQ148" s="155"/>
      <c r="BR148" s="155"/>
      <c r="BS148" s="155"/>
      <c r="BT148" s="155"/>
      <c r="BU148" s="155"/>
      <c r="BV148" s="155"/>
      <c r="BW148" s="155"/>
      <c r="BX148" s="155"/>
      <c r="BY148" s="155"/>
      <c r="BZ148" s="155"/>
      <c r="CA148" s="155"/>
      <c r="CB148" s="155"/>
      <c r="CC148" s="155"/>
      <c r="CD148" s="155"/>
      <c r="CE148" s="155"/>
      <c r="CF148" s="155"/>
      <c r="CG148" s="155"/>
      <c r="CH148" s="155"/>
      <c r="CI148" s="155"/>
      <c r="CJ148" s="155"/>
      <c r="CK148" s="155"/>
      <c r="CL148" s="155"/>
      <c r="CM148" s="155"/>
      <c r="CN148" s="155"/>
      <c r="CO148" s="155"/>
      <c r="CP148" s="155"/>
      <c r="CQ148" s="155"/>
      <c r="CR148" s="155"/>
      <c r="CS148" s="155"/>
      <c r="CT148" s="155"/>
      <c r="CU148" s="155"/>
      <c r="CV148" s="155"/>
      <c r="CW148" s="155"/>
      <c r="CX148" s="155"/>
      <c r="CY148" s="155"/>
      <c r="CZ148" s="155"/>
      <c r="DA148" s="155"/>
      <c r="DB148" s="155"/>
      <c r="DC148" s="155"/>
      <c r="DD148" s="155"/>
      <c r="DE148" s="155"/>
      <c r="DF148" s="155"/>
      <c r="DG148" s="155"/>
      <c r="DH148" s="155"/>
      <c r="DI148" s="155"/>
      <c r="DJ148" s="155"/>
      <c r="DK148" s="155"/>
      <c r="DL148" s="155"/>
      <c r="DM148" s="155"/>
      <c r="DN148" s="155"/>
      <c r="DO148" s="155"/>
      <c r="DP148" s="155"/>
      <c r="DQ148" s="155"/>
      <c r="DR148" s="155"/>
      <c r="DS148" s="155"/>
      <c r="DT148" s="155"/>
      <c r="DU148" s="155"/>
      <c r="DV148" s="155"/>
      <c r="DW148" s="155"/>
      <c r="DX148" s="155"/>
      <c r="DY148" s="155"/>
      <c r="DZ148" s="155"/>
      <c r="EA148" s="155"/>
      <c r="EB148" s="155"/>
      <c r="EC148" s="155"/>
      <c r="ED148" s="155"/>
      <c r="EE148" s="155"/>
      <c r="EF148" s="155"/>
      <c r="EG148" s="155"/>
      <c r="EH148" s="155"/>
      <c r="EI148" s="155"/>
      <c r="EJ148" s="155"/>
      <c r="EK148" s="155"/>
      <c r="EL148" s="155"/>
      <c r="EM148" s="155"/>
      <c r="EN148" s="155"/>
      <c r="EO148" s="155"/>
      <c r="EP148" s="155"/>
      <c r="EQ148" s="155"/>
      <c r="ER148" s="155"/>
      <c r="ES148" s="155"/>
      <c r="ET148" s="155"/>
      <c r="EU148" s="155"/>
      <c r="EV148" s="155"/>
      <c r="EW148" s="155"/>
      <c r="EX148" s="155"/>
      <c r="EY148" s="155"/>
      <c r="EZ148" s="155"/>
      <c r="FA148" s="155"/>
      <c r="FB148" s="155"/>
      <c r="FC148" s="155"/>
      <c r="FD148" s="155"/>
      <c r="FE148" s="155"/>
      <c r="FF148" s="155"/>
      <c r="FG148" s="155"/>
      <c r="FH148" s="155"/>
      <c r="FI148" s="155"/>
      <c r="FJ148" s="155"/>
      <c r="FK148" s="155"/>
      <c r="FL148" s="155"/>
      <c r="FM148" s="155"/>
      <c r="FN148" s="155"/>
      <c r="FO148" s="155"/>
      <c r="FP148" s="155"/>
      <c r="FQ148" s="155"/>
      <c r="FR148" s="155"/>
      <c r="FS148" s="155"/>
      <c r="FT148" s="155"/>
      <c r="FU148" s="155"/>
      <c r="FV148" s="155"/>
      <c r="FW148" s="155"/>
      <c r="FX148" s="155"/>
      <c r="FY148" s="155"/>
      <c r="FZ148" s="155"/>
      <c r="GA148" s="155"/>
      <c r="GB148" s="155"/>
      <c r="GC148" s="155"/>
      <c r="GD148" s="155"/>
      <c r="GE148" s="155"/>
      <c r="GF148" s="155"/>
      <c r="GG148" s="155"/>
      <c r="GH148" s="155"/>
      <c r="GI148" s="155"/>
      <c r="GJ148" s="155"/>
      <c r="GK148" s="155"/>
      <c r="GL148" s="155"/>
      <c r="GM148" s="155"/>
      <c r="GN148" s="155"/>
      <c r="GO148" s="155"/>
      <c r="GP148" s="155"/>
      <c r="GQ148" s="155"/>
      <c r="GR148" s="155"/>
      <c r="GS148" s="155"/>
      <c r="GT148" s="155"/>
      <c r="GU148" s="155"/>
      <c r="GV148" s="155"/>
      <c r="GW148" s="155"/>
      <c r="GX148" s="155"/>
      <c r="GY148" s="155"/>
      <c r="GZ148" s="155"/>
      <c r="HA148" s="155"/>
      <c r="HB148" s="155"/>
      <c r="HC148" s="155"/>
      <c r="HD148" s="155"/>
      <c r="HE148" s="155"/>
      <c r="HF148" s="155"/>
      <c r="HG148" s="155"/>
      <c r="HH148" s="155"/>
      <c r="HI148" s="155"/>
      <c r="HJ148" s="155"/>
      <c r="HK148" s="155"/>
      <c r="HL148" s="155"/>
      <c r="HM148" s="155"/>
      <c r="HN148" s="155"/>
      <c r="HO148" s="155"/>
      <c r="HP148" s="155"/>
      <c r="HQ148" s="155"/>
      <c r="HR148" s="155"/>
      <c r="HS148" s="155"/>
      <c r="HT148" s="155"/>
      <c r="HU148" s="155"/>
      <c r="HV148" s="155"/>
      <c r="HW148" s="155"/>
      <c r="HX148" s="155"/>
      <c r="HY148" s="155"/>
      <c r="HZ148" s="155"/>
      <c r="IA148" s="155"/>
      <c r="IB148" s="155"/>
      <c r="IC148" s="155"/>
      <c r="ID148" s="155"/>
      <c r="IE148" s="155"/>
      <c r="IF148" s="155"/>
      <c r="IG148" s="155"/>
      <c r="IH148" s="155"/>
      <c r="II148" s="155"/>
      <c r="IJ148" s="155"/>
      <c r="IK148" s="155"/>
      <c r="IL148" s="155"/>
      <c r="IM148" s="155"/>
      <c r="IN148" s="155"/>
      <c r="IO148" s="155"/>
      <c r="IP148" s="155"/>
      <c r="IQ148" s="155"/>
      <c r="IR148" s="155"/>
      <c r="IS148" s="155"/>
      <c r="IT148" s="155"/>
    </row>
    <row r="149" spans="1:254" s="91" customFormat="1" ht="51" x14ac:dyDescent="0.2">
      <c r="A149" s="130" t="s">
        <v>141</v>
      </c>
      <c r="B149" s="131" t="s">
        <v>281</v>
      </c>
      <c r="C149" s="132" t="s">
        <v>43</v>
      </c>
      <c r="D149" s="132" t="s">
        <v>43</v>
      </c>
      <c r="E149" s="147" t="s">
        <v>142</v>
      </c>
      <c r="F149" s="147"/>
      <c r="G149" s="133">
        <f>SUM(G150)</f>
        <v>500</v>
      </c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/>
      <c r="EC149" s="95"/>
      <c r="ED149" s="95"/>
      <c r="EE149" s="95"/>
      <c r="EF149" s="95"/>
      <c r="EG149" s="95"/>
      <c r="EH149" s="95"/>
      <c r="EI149" s="95"/>
      <c r="EJ149" s="95"/>
      <c r="EK149" s="95"/>
      <c r="EL149" s="95"/>
      <c r="EM149" s="95"/>
      <c r="EN149" s="95"/>
      <c r="EO149" s="95"/>
      <c r="EP149" s="95"/>
      <c r="EQ149" s="95"/>
      <c r="ER149" s="95"/>
      <c r="ES149" s="95"/>
      <c r="ET149" s="95"/>
      <c r="EU149" s="95"/>
      <c r="EV149" s="95"/>
      <c r="EW149" s="95"/>
      <c r="EX149" s="95"/>
      <c r="EY149" s="95"/>
      <c r="EZ149" s="95"/>
      <c r="FA149" s="95"/>
      <c r="FB149" s="95"/>
      <c r="FC149" s="95"/>
      <c r="FD149" s="95"/>
      <c r="FE149" s="95"/>
      <c r="FF149" s="95"/>
      <c r="FG149" s="95"/>
      <c r="FH149" s="95"/>
      <c r="FI149" s="95"/>
      <c r="FJ149" s="95"/>
      <c r="FK149" s="95"/>
      <c r="FL149" s="95"/>
      <c r="FM149" s="95"/>
      <c r="FN149" s="95"/>
      <c r="FO149" s="95"/>
      <c r="FP149" s="95"/>
      <c r="FQ149" s="95"/>
      <c r="FR149" s="95"/>
      <c r="FS149" s="95"/>
      <c r="FT149" s="95"/>
      <c r="FU149" s="95"/>
      <c r="FV149" s="95"/>
      <c r="FW149" s="95"/>
      <c r="FX149" s="95"/>
      <c r="FY149" s="95"/>
      <c r="FZ149" s="95"/>
      <c r="GA149" s="95"/>
      <c r="GB149" s="95"/>
      <c r="GC149" s="95"/>
      <c r="GD149" s="95"/>
      <c r="GE149" s="95"/>
      <c r="GF149" s="95"/>
      <c r="GG149" s="95"/>
      <c r="GH149" s="95"/>
      <c r="GI149" s="95"/>
      <c r="GJ149" s="95"/>
      <c r="GK149" s="95"/>
      <c r="GL149" s="95"/>
      <c r="GM149" s="95"/>
      <c r="GN149" s="95"/>
      <c r="GO149" s="95"/>
      <c r="GP149" s="95"/>
      <c r="GQ149" s="95"/>
      <c r="GR149" s="95"/>
      <c r="GS149" s="95"/>
      <c r="GT149" s="95"/>
      <c r="GU149" s="95"/>
      <c r="GV149" s="95"/>
      <c r="GW149" s="95"/>
      <c r="GX149" s="95"/>
      <c r="GY149" s="95"/>
      <c r="GZ149" s="95"/>
      <c r="HA149" s="95"/>
      <c r="HB149" s="95"/>
      <c r="HC149" s="95"/>
      <c r="HD149" s="95"/>
      <c r="HE149" s="95"/>
      <c r="HF149" s="95"/>
      <c r="HG149" s="95"/>
      <c r="HH149" s="95"/>
      <c r="HI149" s="95"/>
      <c r="HJ149" s="95"/>
      <c r="HK149" s="95"/>
      <c r="HL149" s="95"/>
      <c r="HM149" s="95"/>
      <c r="HN149" s="95"/>
      <c r="HO149" s="95"/>
      <c r="HP149" s="95"/>
      <c r="HQ149" s="95"/>
      <c r="HR149" s="95"/>
      <c r="HS149" s="95"/>
      <c r="HT149" s="95"/>
      <c r="HU149" s="95"/>
      <c r="HV149" s="95"/>
      <c r="HW149" s="95"/>
      <c r="HX149" s="95"/>
      <c r="HY149" s="95"/>
      <c r="HZ149" s="95"/>
      <c r="IA149" s="95"/>
      <c r="IB149" s="95"/>
      <c r="IC149" s="95"/>
      <c r="ID149" s="95"/>
      <c r="IE149" s="95"/>
      <c r="IF149" s="95"/>
      <c r="IG149" s="95"/>
      <c r="IH149" s="95"/>
      <c r="II149" s="95"/>
      <c r="IJ149" s="95"/>
      <c r="IK149" s="95"/>
      <c r="IL149" s="95"/>
      <c r="IM149" s="95"/>
      <c r="IN149" s="95"/>
      <c r="IO149" s="95"/>
      <c r="IP149" s="95"/>
      <c r="IQ149" s="95"/>
      <c r="IR149" s="95"/>
      <c r="IS149" s="95"/>
      <c r="IT149" s="95"/>
    </row>
    <row r="150" spans="1:254" ht="25.5" x14ac:dyDescent="0.2">
      <c r="A150" s="125" t="s">
        <v>283</v>
      </c>
      <c r="B150" s="137" t="s">
        <v>281</v>
      </c>
      <c r="C150" s="127" t="s">
        <v>43</v>
      </c>
      <c r="D150" s="127" t="s">
        <v>43</v>
      </c>
      <c r="E150" s="137" t="s">
        <v>142</v>
      </c>
      <c r="F150" s="137" t="s">
        <v>32</v>
      </c>
      <c r="G150" s="128">
        <v>500</v>
      </c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A150" s="129"/>
      <c r="DB150" s="129"/>
      <c r="DC150" s="129"/>
      <c r="DD150" s="129"/>
      <c r="DE150" s="129"/>
      <c r="DF150" s="129"/>
      <c r="DG150" s="129"/>
      <c r="DH150" s="129"/>
      <c r="DI150" s="129"/>
      <c r="DJ150" s="129"/>
      <c r="DK150" s="129"/>
      <c r="DL150" s="129"/>
      <c r="DM150" s="129"/>
      <c r="DN150" s="129"/>
      <c r="DO150" s="129"/>
      <c r="DP150" s="129"/>
      <c r="DQ150" s="129"/>
      <c r="DR150" s="129"/>
      <c r="DS150" s="129"/>
      <c r="DT150" s="129"/>
      <c r="DU150" s="129"/>
      <c r="DV150" s="129"/>
      <c r="DW150" s="129"/>
      <c r="DX150" s="129"/>
      <c r="DY150" s="129"/>
      <c r="DZ150" s="129"/>
      <c r="EA150" s="129"/>
      <c r="EB150" s="129"/>
      <c r="EC150" s="129"/>
      <c r="ED150" s="129"/>
      <c r="EE150" s="129"/>
      <c r="EF150" s="129"/>
      <c r="EG150" s="129"/>
      <c r="EH150" s="129"/>
      <c r="EI150" s="129"/>
      <c r="EJ150" s="129"/>
      <c r="EK150" s="129"/>
      <c r="EL150" s="129"/>
      <c r="EM150" s="129"/>
      <c r="EN150" s="129"/>
      <c r="EO150" s="129"/>
      <c r="EP150" s="129"/>
      <c r="EQ150" s="129"/>
      <c r="ER150" s="129"/>
      <c r="ES150" s="129"/>
      <c r="ET150" s="129"/>
      <c r="EU150" s="129"/>
      <c r="EV150" s="129"/>
      <c r="EW150" s="129"/>
      <c r="EX150" s="129"/>
      <c r="EY150" s="129"/>
      <c r="EZ150" s="129"/>
      <c r="FA150" s="129"/>
      <c r="FB150" s="129"/>
      <c r="FC150" s="129"/>
      <c r="FD150" s="129"/>
      <c r="FE150" s="129"/>
      <c r="FF150" s="129"/>
      <c r="FG150" s="129"/>
      <c r="FH150" s="129"/>
      <c r="FI150" s="129"/>
      <c r="FJ150" s="129"/>
      <c r="FK150" s="129"/>
      <c r="FL150" s="129"/>
      <c r="FM150" s="129"/>
      <c r="FN150" s="129"/>
      <c r="FO150" s="129"/>
      <c r="FP150" s="129"/>
      <c r="FQ150" s="129"/>
      <c r="FR150" s="129"/>
      <c r="FS150" s="129"/>
      <c r="FT150" s="129"/>
      <c r="FU150" s="129"/>
      <c r="FV150" s="129"/>
      <c r="FW150" s="129"/>
      <c r="FX150" s="129"/>
      <c r="FY150" s="129"/>
      <c r="FZ150" s="129"/>
      <c r="GA150" s="129"/>
      <c r="GB150" s="129"/>
      <c r="GC150" s="129"/>
      <c r="GD150" s="129"/>
      <c r="GE150" s="129"/>
      <c r="GF150" s="129"/>
      <c r="GG150" s="129"/>
      <c r="GH150" s="129"/>
      <c r="GI150" s="129"/>
      <c r="GJ150" s="129"/>
      <c r="GK150" s="129"/>
      <c r="GL150" s="129"/>
      <c r="GM150" s="129"/>
      <c r="GN150" s="129"/>
      <c r="GO150" s="129"/>
      <c r="GP150" s="129"/>
      <c r="GQ150" s="129"/>
      <c r="GR150" s="129"/>
      <c r="GS150" s="129"/>
      <c r="GT150" s="129"/>
      <c r="GU150" s="129"/>
      <c r="GV150" s="129"/>
      <c r="GW150" s="129"/>
      <c r="GX150" s="129"/>
      <c r="GY150" s="129"/>
      <c r="GZ150" s="129"/>
      <c r="HA150" s="129"/>
      <c r="HB150" s="129"/>
      <c r="HC150" s="129"/>
      <c r="HD150" s="129"/>
      <c r="HE150" s="129"/>
      <c r="HF150" s="129"/>
      <c r="HG150" s="129"/>
      <c r="HH150" s="129"/>
      <c r="HI150" s="129"/>
      <c r="HJ150" s="129"/>
      <c r="HK150" s="129"/>
      <c r="HL150" s="129"/>
      <c r="HM150" s="129"/>
      <c r="HN150" s="129"/>
      <c r="HO150" s="129"/>
      <c r="HP150" s="129"/>
      <c r="HQ150" s="129"/>
      <c r="HR150" s="129"/>
      <c r="HS150" s="129"/>
      <c r="HT150" s="129"/>
      <c r="HU150" s="129"/>
      <c r="HV150" s="129"/>
      <c r="HW150" s="129"/>
      <c r="HX150" s="129"/>
      <c r="HY150" s="129"/>
      <c r="HZ150" s="129"/>
      <c r="IA150" s="129"/>
      <c r="IB150" s="129"/>
      <c r="IC150" s="129"/>
      <c r="ID150" s="129"/>
      <c r="IE150" s="129"/>
      <c r="IF150" s="129"/>
      <c r="IG150" s="129"/>
      <c r="IH150" s="129"/>
      <c r="II150" s="129"/>
      <c r="IJ150" s="129"/>
      <c r="IK150" s="129"/>
      <c r="IL150" s="129"/>
      <c r="IM150" s="129"/>
      <c r="IN150" s="129"/>
      <c r="IO150" s="129"/>
      <c r="IP150" s="129"/>
      <c r="IQ150" s="129"/>
      <c r="IR150" s="129"/>
      <c r="IS150" s="129"/>
      <c r="IT150" s="129"/>
    </row>
    <row r="151" spans="1:254" ht="38.25" x14ac:dyDescent="0.2">
      <c r="A151" s="130" t="s">
        <v>310</v>
      </c>
      <c r="B151" s="132" t="s">
        <v>281</v>
      </c>
      <c r="C151" s="132" t="s">
        <v>43</v>
      </c>
      <c r="D151" s="132" t="s">
        <v>43</v>
      </c>
      <c r="E151" s="147" t="s">
        <v>144</v>
      </c>
      <c r="F151" s="147"/>
      <c r="G151" s="133">
        <f>SUM(G152)</f>
        <v>4261.2</v>
      </c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  <c r="CO151" s="91"/>
      <c r="CP151" s="91"/>
      <c r="CQ151" s="91"/>
      <c r="CR151" s="91"/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1"/>
      <c r="HT151" s="91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</row>
    <row r="152" spans="1:254" ht="25.5" x14ac:dyDescent="0.2">
      <c r="A152" s="125" t="s">
        <v>283</v>
      </c>
      <c r="B152" s="127" t="s">
        <v>281</v>
      </c>
      <c r="C152" s="127" t="s">
        <v>43</v>
      </c>
      <c r="D152" s="127" t="s">
        <v>43</v>
      </c>
      <c r="E152" s="137" t="s">
        <v>144</v>
      </c>
      <c r="F152" s="137" t="s">
        <v>32</v>
      </c>
      <c r="G152" s="128">
        <v>4261.2</v>
      </c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1"/>
      <c r="HT152" s="91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</row>
    <row r="153" spans="1:254" ht="14.25" x14ac:dyDescent="0.2">
      <c r="A153" s="140" t="s">
        <v>145</v>
      </c>
      <c r="B153" s="141" t="s">
        <v>281</v>
      </c>
      <c r="C153" s="113" t="s">
        <v>146</v>
      </c>
      <c r="D153" s="113"/>
      <c r="E153" s="113"/>
      <c r="F153" s="113"/>
      <c r="G153" s="114">
        <f>SUM(G154)</f>
        <v>1000</v>
      </c>
    </row>
    <row r="154" spans="1:254" x14ac:dyDescent="0.2">
      <c r="A154" s="115" t="s">
        <v>147</v>
      </c>
      <c r="B154" s="177">
        <v>510</v>
      </c>
      <c r="C154" s="117" t="s">
        <v>146</v>
      </c>
      <c r="D154" s="117" t="s">
        <v>43</v>
      </c>
      <c r="E154" s="117"/>
      <c r="F154" s="117"/>
      <c r="G154" s="118">
        <f>SUM(G155)</f>
        <v>1000</v>
      </c>
    </row>
    <row r="155" spans="1:254" ht="13.5" x14ac:dyDescent="0.25">
      <c r="A155" s="120" t="s">
        <v>76</v>
      </c>
      <c r="B155" s="178">
        <v>510</v>
      </c>
      <c r="C155" s="122" t="s">
        <v>146</v>
      </c>
      <c r="D155" s="122" t="s">
        <v>43</v>
      </c>
      <c r="E155" s="117"/>
      <c r="F155" s="117"/>
      <c r="G155" s="123">
        <f>SUM(G156)</f>
        <v>1000</v>
      </c>
    </row>
    <row r="156" spans="1:254" ht="38.25" x14ac:dyDescent="0.2">
      <c r="A156" s="130" t="s">
        <v>311</v>
      </c>
      <c r="B156" s="131" t="s">
        <v>281</v>
      </c>
      <c r="C156" s="147" t="s">
        <v>146</v>
      </c>
      <c r="D156" s="147" t="s">
        <v>43</v>
      </c>
      <c r="E156" s="147" t="s">
        <v>149</v>
      </c>
      <c r="F156" s="147"/>
      <c r="G156" s="133">
        <f>SUM(G157)</f>
        <v>1000</v>
      </c>
    </row>
    <row r="157" spans="1:254" ht="25.5" x14ac:dyDescent="0.2">
      <c r="A157" s="125" t="s">
        <v>283</v>
      </c>
      <c r="B157" s="137" t="s">
        <v>281</v>
      </c>
      <c r="C157" s="137" t="s">
        <v>146</v>
      </c>
      <c r="D157" s="137" t="s">
        <v>43</v>
      </c>
      <c r="E157" s="137" t="s">
        <v>149</v>
      </c>
      <c r="F157" s="137" t="s">
        <v>32</v>
      </c>
      <c r="G157" s="128">
        <v>1000</v>
      </c>
    </row>
    <row r="158" spans="1:254" ht="15.75" x14ac:dyDescent="0.25">
      <c r="A158" s="111" t="s">
        <v>150</v>
      </c>
      <c r="B158" s="179" t="s">
        <v>281</v>
      </c>
      <c r="C158" s="157" t="s">
        <v>48</v>
      </c>
      <c r="D158" s="157"/>
      <c r="E158" s="157"/>
      <c r="F158" s="157"/>
      <c r="G158" s="158">
        <f>SUM(G159+G166+G190+G200+G183)</f>
        <v>499575.67999999993</v>
      </c>
    </row>
    <row r="159" spans="1:254" x14ac:dyDescent="0.2">
      <c r="A159" s="180" t="s">
        <v>151</v>
      </c>
      <c r="B159" s="117" t="s">
        <v>281</v>
      </c>
      <c r="C159" s="116" t="s">
        <v>48</v>
      </c>
      <c r="D159" s="116" t="s">
        <v>19</v>
      </c>
      <c r="E159" s="116"/>
      <c r="F159" s="116"/>
      <c r="G159" s="118">
        <f>SUM(G160+G162+G164)</f>
        <v>170561.59</v>
      </c>
    </row>
    <row r="160" spans="1:254" ht="25.5" x14ac:dyDescent="0.2">
      <c r="A160" s="130" t="s">
        <v>312</v>
      </c>
      <c r="B160" s="151" t="s">
        <v>281</v>
      </c>
      <c r="C160" s="147" t="s">
        <v>48</v>
      </c>
      <c r="D160" s="147" t="s">
        <v>19</v>
      </c>
      <c r="E160" s="147" t="s">
        <v>153</v>
      </c>
      <c r="F160" s="147"/>
      <c r="G160" s="133">
        <f>SUM(G161)</f>
        <v>44935</v>
      </c>
    </row>
    <row r="161" spans="1:254" s="91" customFormat="1" ht="25.5" x14ac:dyDescent="0.2">
      <c r="A161" s="125" t="s">
        <v>92</v>
      </c>
      <c r="B161" s="137" t="s">
        <v>281</v>
      </c>
      <c r="C161" s="137" t="s">
        <v>48</v>
      </c>
      <c r="D161" s="137" t="s">
        <v>19</v>
      </c>
      <c r="E161" s="137" t="s">
        <v>153</v>
      </c>
      <c r="F161" s="137" t="s">
        <v>93</v>
      </c>
      <c r="G161" s="128">
        <v>44935</v>
      </c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/>
      <c r="CI161" s="95"/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5"/>
      <c r="CW161" s="95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95"/>
      <c r="DL161" s="95"/>
      <c r="DM161" s="95"/>
      <c r="DN161" s="95"/>
      <c r="DO161" s="95"/>
      <c r="DP161" s="95"/>
      <c r="DQ161" s="95"/>
      <c r="DR161" s="95"/>
      <c r="DS161" s="95"/>
      <c r="DT161" s="95"/>
      <c r="DU161" s="95"/>
      <c r="DV161" s="95"/>
      <c r="DW161" s="95"/>
      <c r="DX161" s="95"/>
      <c r="DY161" s="95"/>
      <c r="DZ161" s="95"/>
      <c r="EA161" s="95"/>
      <c r="EB161" s="95"/>
      <c r="EC161" s="95"/>
      <c r="ED161" s="95"/>
      <c r="EE161" s="95"/>
      <c r="EF161" s="95"/>
      <c r="EG161" s="95"/>
      <c r="EH161" s="95"/>
      <c r="EI161" s="95"/>
      <c r="EJ161" s="95"/>
      <c r="EK161" s="95"/>
      <c r="EL161" s="95"/>
      <c r="EM161" s="95"/>
      <c r="EN161" s="95"/>
      <c r="EO161" s="95"/>
      <c r="EP161" s="95"/>
      <c r="EQ161" s="95"/>
      <c r="ER161" s="95"/>
      <c r="ES161" s="95"/>
      <c r="ET161" s="95"/>
      <c r="EU161" s="95"/>
      <c r="EV161" s="95"/>
      <c r="EW161" s="95"/>
      <c r="EX161" s="95"/>
      <c r="EY161" s="95"/>
      <c r="EZ161" s="95"/>
      <c r="FA161" s="95"/>
      <c r="FB161" s="95"/>
      <c r="FC161" s="95"/>
      <c r="FD161" s="95"/>
      <c r="FE161" s="95"/>
      <c r="FF161" s="95"/>
      <c r="FG161" s="95"/>
      <c r="FH161" s="95"/>
      <c r="FI161" s="95"/>
      <c r="FJ161" s="95"/>
      <c r="FK161" s="95"/>
      <c r="FL161" s="95"/>
      <c r="FM161" s="95"/>
      <c r="FN161" s="95"/>
      <c r="FO161" s="95"/>
      <c r="FP161" s="95"/>
      <c r="FQ161" s="95"/>
      <c r="FR161" s="95"/>
      <c r="FS161" s="95"/>
      <c r="FT161" s="95"/>
      <c r="FU161" s="95"/>
      <c r="FV161" s="95"/>
      <c r="FW161" s="95"/>
      <c r="FX161" s="95"/>
      <c r="FY161" s="95"/>
      <c r="FZ161" s="95"/>
      <c r="GA161" s="95"/>
      <c r="GB161" s="95"/>
      <c r="GC161" s="95"/>
      <c r="GD161" s="95"/>
      <c r="GE161" s="95"/>
      <c r="GF161" s="95"/>
      <c r="GG161" s="95"/>
      <c r="GH161" s="95"/>
      <c r="GI161" s="95"/>
      <c r="GJ161" s="95"/>
      <c r="GK161" s="95"/>
      <c r="GL161" s="95"/>
      <c r="GM161" s="95"/>
      <c r="GN161" s="95"/>
      <c r="GO161" s="95"/>
      <c r="GP161" s="95"/>
      <c r="GQ161" s="95"/>
      <c r="GR161" s="95"/>
      <c r="GS161" s="95"/>
      <c r="GT161" s="95"/>
      <c r="GU161" s="95"/>
      <c r="GV161" s="95"/>
      <c r="GW161" s="95"/>
      <c r="GX161" s="95"/>
      <c r="GY161" s="95"/>
      <c r="GZ161" s="95"/>
      <c r="HA161" s="95"/>
      <c r="HB161" s="95"/>
      <c r="HC161" s="95"/>
      <c r="HD161" s="95"/>
      <c r="HE161" s="95"/>
      <c r="HF161" s="95"/>
      <c r="HG161" s="95"/>
      <c r="HH161" s="95"/>
      <c r="HI161" s="95"/>
      <c r="HJ161" s="95"/>
      <c r="HK161" s="95"/>
      <c r="HL161" s="95"/>
      <c r="HM161" s="95"/>
      <c r="HN161" s="95"/>
      <c r="HO161" s="95"/>
      <c r="HP161" s="95"/>
      <c r="HQ161" s="95"/>
      <c r="HR161" s="95"/>
      <c r="HS161" s="95"/>
      <c r="HT161" s="95"/>
      <c r="HU161" s="95"/>
      <c r="HV161" s="95"/>
      <c r="HW161" s="95"/>
      <c r="HX161" s="95"/>
      <c r="HY161" s="95"/>
      <c r="HZ161" s="95"/>
      <c r="IA161" s="95"/>
      <c r="IB161" s="95"/>
      <c r="IC161" s="95"/>
      <c r="ID161" s="95"/>
      <c r="IE161" s="95"/>
      <c r="IF161" s="95"/>
      <c r="IG161" s="95"/>
      <c r="IH161" s="95"/>
      <c r="II161" s="95"/>
      <c r="IJ161" s="95"/>
      <c r="IK161" s="95"/>
      <c r="IL161" s="95"/>
      <c r="IM161" s="95"/>
      <c r="IN161" s="95"/>
      <c r="IO161" s="95"/>
      <c r="IP161" s="95"/>
      <c r="IQ161" s="95"/>
      <c r="IR161" s="95"/>
      <c r="IS161" s="95"/>
      <c r="IT161" s="95"/>
    </row>
    <row r="162" spans="1:254" s="129" customFormat="1" ht="132.75" customHeight="1" x14ac:dyDescent="0.2">
      <c r="A162" s="175" t="s">
        <v>313</v>
      </c>
      <c r="B162" s="132" t="s">
        <v>281</v>
      </c>
      <c r="C162" s="147" t="s">
        <v>48</v>
      </c>
      <c r="D162" s="147" t="s">
        <v>19</v>
      </c>
      <c r="E162" s="147" t="s">
        <v>155</v>
      </c>
      <c r="F162" s="147"/>
      <c r="G162" s="133">
        <f>SUM(G163)</f>
        <v>124580.59</v>
      </c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  <c r="CD162" s="95"/>
      <c r="CE162" s="95"/>
      <c r="CF162" s="95"/>
      <c r="CG162" s="95"/>
      <c r="CH162" s="95"/>
      <c r="CI162" s="95"/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95"/>
      <c r="DS162" s="95"/>
      <c r="DT162" s="95"/>
      <c r="DU162" s="95"/>
      <c r="DV162" s="95"/>
      <c r="DW162" s="95"/>
      <c r="DX162" s="95"/>
      <c r="DY162" s="95"/>
      <c r="DZ162" s="95"/>
      <c r="EA162" s="95"/>
      <c r="EB162" s="95"/>
      <c r="EC162" s="95"/>
      <c r="ED162" s="95"/>
      <c r="EE162" s="95"/>
      <c r="EF162" s="95"/>
      <c r="EG162" s="95"/>
      <c r="EH162" s="95"/>
      <c r="EI162" s="95"/>
      <c r="EJ162" s="95"/>
      <c r="EK162" s="95"/>
      <c r="EL162" s="95"/>
      <c r="EM162" s="95"/>
      <c r="EN162" s="95"/>
      <c r="EO162" s="95"/>
      <c r="EP162" s="95"/>
      <c r="EQ162" s="95"/>
      <c r="ER162" s="95"/>
      <c r="ES162" s="95"/>
      <c r="ET162" s="95"/>
      <c r="EU162" s="95"/>
      <c r="EV162" s="95"/>
      <c r="EW162" s="95"/>
      <c r="EX162" s="95"/>
      <c r="EY162" s="95"/>
      <c r="EZ162" s="95"/>
      <c r="FA162" s="95"/>
      <c r="FB162" s="95"/>
      <c r="FC162" s="95"/>
      <c r="FD162" s="95"/>
      <c r="FE162" s="95"/>
      <c r="FF162" s="95"/>
      <c r="FG162" s="95"/>
      <c r="FH162" s="95"/>
      <c r="FI162" s="95"/>
      <c r="FJ162" s="95"/>
      <c r="FK162" s="95"/>
      <c r="FL162" s="95"/>
      <c r="FM162" s="95"/>
      <c r="FN162" s="95"/>
      <c r="FO162" s="95"/>
      <c r="FP162" s="95"/>
      <c r="FQ162" s="95"/>
      <c r="FR162" s="95"/>
      <c r="FS162" s="95"/>
      <c r="FT162" s="95"/>
      <c r="FU162" s="95"/>
      <c r="FV162" s="95"/>
      <c r="FW162" s="95"/>
      <c r="FX162" s="95"/>
      <c r="FY162" s="95"/>
      <c r="FZ162" s="95"/>
      <c r="GA162" s="95"/>
      <c r="GB162" s="95"/>
      <c r="GC162" s="95"/>
      <c r="GD162" s="95"/>
      <c r="GE162" s="95"/>
      <c r="GF162" s="95"/>
      <c r="GG162" s="95"/>
      <c r="GH162" s="95"/>
      <c r="GI162" s="95"/>
      <c r="GJ162" s="95"/>
      <c r="GK162" s="95"/>
      <c r="GL162" s="95"/>
      <c r="GM162" s="95"/>
      <c r="GN162" s="95"/>
      <c r="GO162" s="95"/>
      <c r="GP162" s="95"/>
      <c r="GQ162" s="95"/>
      <c r="GR162" s="95"/>
      <c r="GS162" s="95"/>
      <c r="GT162" s="95"/>
      <c r="GU162" s="95"/>
      <c r="GV162" s="95"/>
      <c r="GW162" s="95"/>
      <c r="GX162" s="95"/>
      <c r="GY162" s="95"/>
      <c r="GZ162" s="95"/>
      <c r="HA162" s="95"/>
      <c r="HB162" s="95"/>
      <c r="HC162" s="95"/>
      <c r="HD162" s="95"/>
      <c r="HE162" s="95"/>
      <c r="HF162" s="95"/>
      <c r="HG162" s="95"/>
      <c r="HH162" s="95"/>
      <c r="HI162" s="95"/>
      <c r="HJ162" s="95"/>
      <c r="HK162" s="95"/>
      <c r="HL162" s="95"/>
      <c r="HM162" s="95"/>
      <c r="HN162" s="95"/>
      <c r="HO162" s="95"/>
      <c r="HP162" s="95"/>
      <c r="HQ162" s="95"/>
      <c r="HR162" s="95"/>
      <c r="HS162" s="95"/>
      <c r="HT162" s="95"/>
      <c r="HU162" s="95"/>
      <c r="HV162" s="95"/>
      <c r="HW162" s="95"/>
      <c r="HX162" s="95"/>
      <c r="HY162" s="95"/>
      <c r="HZ162" s="95"/>
      <c r="IA162" s="95"/>
      <c r="IB162" s="95"/>
      <c r="IC162" s="95"/>
      <c r="ID162" s="95"/>
      <c r="IE162" s="95"/>
      <c r="IF162" s="95"/>
      <c r="IG162" s="95"/>
      <c r="IH162" s="95"/>
      <c r="II162" s="95"/>
      <c r="IJ162" s="95"/>
      <c r="IK162" s="95"/>
      <c r="IL162" s="95"/>
      <c r="IM162" s="95"/>
      <c r="IN162" s="95"/>
      <c r="IO162" s="95"/>
      <c r="IP162" s="95"/>
      <c r="IQ162" s="95"/>
      <c r="IR162" s="95"/>
      <c r="IS162" s="95"/>
      <c r="IT162" s="95"/>
    </row>
    <row r="163" spans="1:254" s="129" customFormat="1" ht="25.5" x14ac:dyDescent="0.2">
      <c r="A163" s="125" t="s">
        <v>92</v>
      </c>
      <c r="B163" s="127" t="s">
        <v>281</v>
      </c>
      <c r="C163" s="137" t="s">
        <v>48</v>
      </c>
      <c r="D163" s="137" t="s">
        <v>19</v>
      </c>
      <c r="E163" s="137" t="s">
        <v>155</v>
      </c>
      <c r="F163" s="137" t="s">
        <v>93</v>
      </c>
      <c r="G163" s="128">
        <v>124580.59</v>
      </c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5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  <c r="EX163" s="95"/>
      <c r="EY163" s="95"/>
      <c r="EZ163" s="95"/>
      <c r="FA163" s="95"/>
      <c r="FB163" s="95"/>
      <c r="FC163" s="95"/>
      <c r="FD163" s="95"/>
      <c r="FE163" s="95"/>
      <c r="FF163" s="95"/>
      <c r="FG163" s="95"/>
      <c r="FH163" s="95"/>
      <c r="FI163" s="95"/>
      <c r="FJ163" s="95"/>
      <c r="FK163" s="95"/>
      <c r="FL163" s="95"/>
      <c r="FM163" s="95"/>
      <c r="FN163" s="95"/>
      <c r="FO163" s="95"/>
      <c r="FP163" s="95"/>
      <c r="FQ163" s="95"/>
      <c r="FR163" s="95"/>
      <c r="FS163" s="95"/>
      <c r="FT163" s="95"/>
      <c r="FU163" s="95"/>
      <c r="FV163" s="95"/>
      <c r="FW163" s="95"/>
      <c r="FX163" s="95"/>
      <c r="FY163" s="95"/>
      <c r="FZ163" s="95"/>
      <c r="GA163" s="95"/>
      <c r="GB163" s="95"/>
      <c r="GC163" s="95"/>
      <c r="GD163" s="95"/>
      <c r="GE163" s="95"/>
      <c r="GF163" s="95"/>
      <c r="GG163" s="95"/>
      <c r="GH163" s="95"/>
      <c r="GI163" s="95"/>
      <c r="GJ163" s="95"/>
      <c r="GK163" s="95"/>
      <c r="GL163" s="95"/>
      <c r="GM163" s="95"/>
      <c r="GN163" s="95"/>
      <c r="GO163" s="95"/>
      <c r="GP163" s="95"/>
      <c r="GQ163" s="95"/>
      <c r="GR163" s="95"/>
      <c r="GS163" s="95"/>
      <c r="GT163" s="95"/>
      <c r="GU163" s="95"/>
      <c r="GV163" s="95"/>
      <c r="GW163" s="95"/>
      <c r="GX163" s="95"/>
      <c r="GY163" s="95"/>
      <c r="GZ163" s="95"/>
      <c r="HA163" s="95"/>
      <c r="HB163" s="95"/>
      <c r="HC163" s="95"/>
      <c r="HD163" s="95"/>
      <c r="HE163" s="95"/>
      <c r="HF163" s="95"/>
      <c r="HG163" s="95"/>
      <c r="HH163" s="95"/>
      <c r="HI163" s="95"/>
      <c r="HJ163" s="95"/>
      <c r="HK163" s="95"/>
      <c r="HL163" s="95"/>
      <c r="HM163" s="95"/>
      <c r="HN163" s="95"/>
      <c r="HO163" s="95"/>
      <c r="HP163" s="95"/>
      <c r="HQ163" s="95"/>
      <c r="HR163" s="95"/>
      <c r="HS163" s="95"/>
      <c r="HT163" s="95"/>
      <c r="HU163" s="95"/>
      <c r="HV163" s="95"/>
      <c r="HW163" s="95"/>
      <c r="HX163" s="95"/>
      <c r="HY163" s="95"/>
      <c r="HZ163" s="95"/>
      <c r="IA163" s="95"/>
      <c r="IB163" s="95"/>
      <c r="IC163" s="95"/>
      <c r="ID163" s="95"/>
      <c r="IE163" s="95"/>
      <c r="IF163" s="95"/>
      <c r="IG163" s="95"/>
      <c r="IH163" s="95"/>
      <c r="II163" s="95"/>
      <c r="IJ163" s="95"/>
      <c r="IK163" s="95"/>
      <c r="IL163" s="95"/>
      <c r="IM163" s="95"/>
      <c r="IN163" s="95"/>
      <c r="IO163" s="95"/>
      <c r="IP163" s="95"/>
      <c r="IQ163" s="95"/>
      <c r="IR163" s="95"/>
      <c r="IS163" s="95"/>
      <c r="IT163" s="95"/>
    </row>
    <row r="164" spans="1:254" s="129" customFormat="1" ht="33" customHeight="1" x14ac:dyDescent="0.2">
      <c r="A164" s="130" t="s">
        <v>292</v>
      </c>
      <c r="B164" s="132" t="s">
        <v>281</v>
      </c>
      <c r="C164" s="147" t="s">
        <v>48</v>
      </c>
      <c r="D164" s="147" t="s">
        <v>19</v>
      </c>
      <c r="E164" s="147" t="s">
        <v>79</v>
      </c>
      <c r="F164" s="147"/>
      <c r="G164" s="133">
        <f>SUM(G165)</f>
        <v>1046</v>
      </c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95"/>
      <c r="DL164" s="95"/>
      <c r="DM164" s="95"/>
      <c r="DN164" s="95"/>
      <c r="DO164" s="95"/>
      <c r="DP164" s="95"/>
      <c r="DQ164" s="95"/>
      <c r="DR164" s="95"/>
      <c r="DS164" s="95"/>
      <c r="DT164" s="95"/>
      <c r="DU164" s="95"/>
      <c r="DV164" s="95"/>
      <c r="DW164" s="95"/>
      <c r="DX164" s="95"/>
      <c r="DY164" s="95"/>
      <c r="DZ164" s="95"/>
      <c r="EA164" s="95"/>
      <c r="EB164" s="95"/>
      <c r="EC164" s="95"/>
      <c r="ED164" s="95"/>
      <c r="EE164" s="95"/>
      <c r="EF164" s="95"/>
      <c r="EG164" s="95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  <c r="EV164" s="95"/>
      <c r="EW164" s="95"/>
      <c r="EX164" s="95"/>
      <c r="EY164" s="95"/>
      <c r="EZ164" s="95"/>
      <c r="FA164" s="95"/>
      <c r="FB164" s="95"/>
      <c r="FC164" s="95"/>
      <c r="FD164" s="95"/>
      <c r="FE164" s="95"/>
      <c r="FF164" s="95"/>
      <c r="FG164" s="95"/>
      <c r="FH164" s="95"/>
      <c r="FI164" s="95"/>
      <c r="FJ164" s="95"/>
      <c r="FK164" s="95"/>
      <c r="FL164" s="95"/>
      <c r="FM164" s="95"/>
      <c r="FN164" s="95"/>
      <c r="FO164" s="95"/>
      <c r="FP164" s="95"/>
      <c r="FQ164" s="95"/>
      <c r="FR164" s="95"/>
      <c r="FS164" s="95"/>
      <c r="FT164" s="95"/>
      <c r="FU164" s="95"/>
      <c r="FV164" s="95"/>
      <c r="FW164" s="95"/>
      <c r="FX164" s="95"/>
      <c r="FY164" s="95"/>
      <c r="FZ164" s="95"/>
      <c r="GA164" s="95"/>
      <c r="GB164" s="95"/>
      <c r="GC164" s="95"/>
      <c r="GD164" s="95"/>
      <c r="GE164" s="95"/>
      <c r="GF164" s="95"/>
      <c r="GG164" s="95"/>
      <c r="GH164" s="95"/>
      <c r="GI164" s="95"/>
      <c r="GJ164" s="95"/>
      <c r="GK164" s="95"/>
      <c r="GL164" s="95"/>
      <c r="GM164" s="95"/>
      <c r="GN164" s="95"/>
      <c r="GO164" s="95"/>
      <c r="GP164" s="95"/>
      <c r="GQ164" s="95"/>
      <c r="GR164" s="95"/>
      <c r="GS164" s="95"/>
      <c r="GT164" s="95"/>
      <c r="GU164" s="95"/>
      <c r="GV164" s="95"/>
      <c r="GW164" s="95"/>
      <c r="GX164" s="95"/>
      <c r="GY164" s="95"/>
      <c r="GZ164" s="95"/>
      <c r="HA164" s="95"/>
      <c r="HB164" s="95"/>
      <c r="HC164" s="95"/>
      <c r="HD164" s="95"/>
      <c r="HE164" s="95"/>
      <c r="HF164" s="95"/>
      <c r="HG164" s="95"/>
      <c r="HH164" s="95"/>
      <c r="HI164" s="95"/>
      <c r="HJ164" s="95"/>
      <c r="HK164" s="95"/>
      <c r="HL164" s="95"/>
      <c r="HM164" s="95"/>
      <c r="HN164" s="95"/>
      <c r="HO164" s="95"/>
      <c r="HP164" s="95"/>
      <c r="HQ164" s="95"/>
      <c r="HR164" s="95"/>
      <c r="HS164" s="95"/>
      <c r="HT164" s="95"/>
      <c r="HU164" s="95"/>
      <c r="HV164" s="95"/>
      <c r="HW164" s="95"/>
      <c r="HX164" s="95"/>
      <c r="HY164" s="95"/>
      <c r="HZ164" s="95"/>
      <c r="IA164" s="95"/>
      <c r="IB164" s="95"/>
      <c r="IC164" s="95"/>
      <c r="ID164" s="95"/>
      <c r="IE164" s="95"/>
      <c r="IF164" s="95"/>
      <c r="IG164" s="95"/>
      <c r="IH164" s="95"/>
      <c r="II164" s="95"/>
      <c r="IJ164" s="95"/>
      <c r="IK164" s="95"/>
      <c r="IL164" s="95"/>
      <c r="IM164" s="95"/>
      <c r="IN164" s="95"/>
      <c r="IO164" s="95"/>
      <c r="IP164" s="95"/>
      <c r="IQ164" s="95"/>
      <c r="IR164" s="95"/>
      <c r="IS164" s="95"/>
      <c r="IT164" s="95"/>
    </row>
    <row r="165" spans="1:254" ht="25.5" x14ac:dyDescent="0.2">
      <c r="A165" s="125" t="s">
        <v>92</v>
      </c>
      <c r="B165" s="127" t="s">
        <v>281</v>
      </c>
      <c r="C165" s="137" t="s">
        <v>48</v>
      </c>
      <c r="D165" s="137" t="s">
        <v>19</v>
      </c>
      <c r="E165" s="137" t="s">
        <v>79</v>
      </c>
      <c r="F165" s="137" t="s">
        <v>93</v>
      </c>
      <c r="G165" s="128">
        <v>1046</v>
      </c>
    </row>
    <row r="166" spans="1:254" s="129" customFormat="1" x14ac:dyDescent="0.2">
      <c r="A166" s="180" t="s">
        <v>156</v>
      </c>
      <c r="B166" s="117" t="s">
        <v>281</v>
      </c>
      <c r="C166" s="116" t="s">
        <v>48</v>
      </c>
      <c r="D166" s="116" t="s">
        <v>21</v>
      </c>
      <c r="E166" s="116"/>
      <c r="F166" s="116"/>
      <c r="G166" s="118">
        <f>SUM(G171+G173+G177+G179+G181+G175+G167+G169)</f>
        <v>282185.84999999998</v>
      </c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5"/>
      <c r="CI166" s="95"/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95"/>
      <c r="DK166" s="95"/>
      <c r="DL166" s="95"/>
      <c r="DM166" s="95"/>
      <c r="DN166" s="95"/>
      <c r="DO166" s="95"/>
      <c r="DP166" s="95"/>
      <c r="DQ166" s="95"/>
      <c r="DR166" s="95"/>
      <c r="DS166" s="95"/>
      <c r="DT166" s="95"/>
      <c r="DU166" s="95"/>
      <c r="DV166" s="95"/>
      <c r="DW166" s="95"/>
      <c r="DX166" s="95"/>
      <c r="DY166" s="95"/>
      <c r="DZ166" s="95"/>
      <c r="EA166" s="95"/>
      <c r="EB166" s="95"/>
      <c r="EC166" s="95"/>
      <c r="ED166" s="95"/>
      <c r="EE166" s="95"/>
      <c r="EF166" s="95"/>
      <c r="EG166" s="95"/>
      <c r="EH166" s="95"/>
      <c r="EI166" s="95"/>
      <c r="EJ166" s="95"/>
      <c r="EK166" s="95"/>
      <c r="EL166" s="95"/>
      <c r="EM166" s="95"/>
      <c r="EN166" s="95"/>
      <c r="EO166" s="95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95"/>
      <c r="FG166" s="95"/>
      <c r="FH166" s="95"/>
      <c r="FI166" s="95"/>
      <c r="FJ166" s="95"/>
      <c r="FK166" s="95"/>
      <c r="FL166" s="95"/>
      <c r="FM166" s="95"/>
      <c r="FN166" s="95"/>
      <c r="FO166" s="95"/>
      <c r="FP166" s="95"/>
      <c r="FQ166" s="95"/>
      <c r="FR166" s="95"/>
      <c r="FS166" s="95"/>
      <c r="FT166" s="95"/>
      <c r="FU166" s="95"/>
      <c r="FV166" s="95"/>
      <c r="FW166" s="95"/>
      <c r="FX166" s="95"/>
      <c r="FY166" s="95"/>
      <c r="FZ166" s="95"/>
      <c r="GA166" s="95"/>
      <c r="GB166" s="95"/>
      <c r="GC166" s="95"/>
      <c r="GD166" s="95"/>
      <c r="GE166" s="95"/>
      <c r="GF166" s="95"/>
      <c r="GG166" s="95"/>
      <c r="GH166" s="95"/>
      <c r="GI166" s="95"/>
      <c r="GJ166" s="95"/>
      <c r="GK166" s="95"/>
      <c r="GL166" s="95"/>
      <c r="GM166" s="95"/>
      <c r="GN166" s="95"/>
      <c r="GO166" s="95"/>
      <c r="GP166" s="95"/>
      <c r="GQ166" s="95"/>
      <c r="GR166" s="95"/>
      <c r="GS166" s="95"/>
      <c r="GT166" s="95"/>
      <c r="GU166" s="95"/>
      <c r="GV166" s="95"/>
      <c r="GW166" s="95"/>
      <c r="GX166" s="95"/>
      <c r="GY166" s="95"/>
      <c r="GZ166" s="95"/>
      <c r="HA166" s="95"/>
      <c r="HB166" s="95"/>
      <c r="HC166" s="95"/>
      <c r="HD166" s="95"/>
      <c r="HE166" s="95"/>
      <c r="HF166" s="95"/>
      <c r="HG166" s="95"/>
      <c r="HH166" s="95"/>
      <c r="HI166" s="95"/>
      <c r="HJ166" s="95"/>
      <c r="HK166" s="95"/>
      <c r="HL166" s="95"/>
      <c r="HM166" s="95"/>
      <c r="HN166" s="95"/>
      <c r="HO166" s="95"/>
      <c r="HP166" s="95"/>
      <c r="HQ166" s="95"/>
      <c r="HR166" s="95"/>
      <c r="HS166" s="95"/>
      <c r="HT166" s="95"/>
      <c r="HU166" s="95"/>
      <c r="HV166" s="95"/>
      <c r="HW166" s="95"/>
      <c r="HX166" s="95"/>
      <c r="HY166" s="95"/>
      <c r="HZ166" s="95"/>
      <c r="IA166" s="95"/>
      <c r="IB166" s="95"/>
      <c r="IC166" s="95"/>
      <c r="ID166" s="95"/>
      <c r="IE166" s="95"/>
      <c r="IF166" s="95"/>
      <c r="IG166" s="95"/>
      <c r="IH166" s="95"/>
      <c r="II166" s="95"/>
      <c r="IJ166" s="95"/>
      <c r="IK166" s="95"/>
      <c r="IL166" s="95"/>
      <c r="IM166" s="95"/>
      <c r="IN166" s="95"/>
      <c r="IO166" s="95"/>
      <c r="IP166" s="95"/>
      <c r="IQ166" s="95"/>
      <c r="IR166" s="95"/>
      <c r="IS166" s="95"/>
      <c r="IT166" s="95"/>
    </row>
    <row r="167" spans="1:254" s="129" customFormat="1" ht="39.75" customHeight="1" x14ac:dyDescent="0.2">
      <c r="A167" s="153" t="s">
        <v>157</v>
      </c>
      <c r="B167" s="127" t="s">
        <v>281</v>
      </c>
      <c r="C167" s="137" t="s">
        <v>48</v>
      </c>
      <c r="D167" s="137" t="s">
        <v>21</v>
      </c>
      <c r="E167" s="137" t="s">
        <v>158</v>
      </c>
      <c r="F167" s="137"/>
      <c r="G167" s="128">
        <f>SUM(G168)</f>
        <v>13841.52</v>
      </c>
    </row>
    <row r="168" spans="1:254" s="129" customFormat="1" ht="30.75" customHeight="1" x14ac:dyDescent="0.2">
      <c r="A168" s="130" t="s">
        <v>92</v>
      </c>
      <c r="B168" s="132" t="s">
        <v>281</v>
      </c>
      <c r="C168" s="147" t="s">
        <v>48</v>
      </c>
      <c r="D168" s="147" t="s">
        <v>21</v>
      </c>
      <c r="E168" s="147" t="s">
        <v>158</v>
      </c>
      <c r="F168" s="147" t="s">
        <v>93</v>
      </c>
      <c r="G168" s="133">
        <v>13841.52</v>
      </c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  <c r="CC168" s="95"/>
      <c r="CD168" s="95"/>
      <c r="CE168" s="95"/>
      <c r="CF168" s="95"/>
      <c r="CG168" s="95"/>
      <c r="CH168" s="95"/>
      <c r="CI168" s="95"/>
      <c r="CJ168" s="95"/>
      <c r="CK168" s="95"/>
      <c r="CL168" s="95"/>
      <c r="CM168" s="95"/>
      <c r="CN168" s="95"/>
      <c r="CO168" s="95"/>
      <c r="CP168" s="95"/>
      <c r="CQ168" s="95"/>
      <c r="CR168" s="95"/>
      <c r="CS168" s="95"/>
      <c r="CT168" s="95"/>
      <c r="CU168" s="95"/>
      <c r="CV168" s="95"/>
      <c r="CW168" s="95"/>
      <c r="CX168" s="95"/>
      <c r="CY168" s="95"/>
      <c r="CZ168" s="95"/>
      <c r="DA168" s="95"/>
      <c r="DB168" s="95"/>
      <c r="DC168" s="95"/>
      <c r="DD168" s="95"/>
      <c r="DE168" s="95"/>
      <c r="DF168" s="95"/>
      <c r="DG168" s="95"/>
      <c r="DH168" s="95"/>
      <c r="DI168" s="95"/>
      <c r="DJ168" s="95"/>
      <c r="DK168" s="95"/>
      <c r="DL168" s="95"/>
      <c r="DM168" s="95"/>
      <c r="DN168" s="95"/>
      <c r="DO168" s="95"/>
      <c r="DP168" s="95"/>
      <c r="DQ168" s="95"/>
      <c r="DR168" s="95"/>
      <c r="DS168" s="95"/>
      <c r="DT168" s="95"/>
      <c r="DU168" s="95"/>
      <c r="DV168" s="95"/>
      <c r="DW168" s="95"/>
      <c r="DX168" s="95"/>
      <c r="DY168" s="95"/>
      <c r="DZ168" s="95"/>
      <c r="EA168" s="95"/>
      <c r="EB168" s="95"/>
      <c r="EC168" s="95"/>
      <c r="ED168" s="95"/>
      <c r="EE168" s="95"/>
      <c r="EF168" s="95"/>
      <c r="EG168" s="95"/>
      <c r="EH168" s="95"/>
      <c r="EI168" s="95"/>
      <c r="EJ168" s="95"/>
      <c r="EK168" s="95"/>
      <c r="EL168" s="95"/>
      <c r="EM168" s="95"/>
      <c r="EN168" s="95"/>
      <c r="EO168" s="95"/>
      <c r="EP168" s="95"/>
      <c r="EQ168" s="95"/>
      <c r="ER168" s="95"/>
      <c r="ES168" s="95"/>
      <c r="ET168" s="95"/>
      <c r="EU168" s="95"/>
      <c r="EV168" s="95"/>
      <c r="EW168" s="95"/>
      <c r="EX168" s="95"/>
      <c r="EY168" s="95"/>
      <c r="EZ168" s="95"/>
      <c r="FA168" s="95"/>
      <c r="FB168" s="95"/>
      <c r="FC168" s="95"/>
      <c r="FD168" s="95"/>
      <c r="FE168" s="95"/>
      <c r="FF168" s="95"/>
      <c r="FG168" s="95"/>
      <c r="FH168" s="95"/>
      <c r="FI168" s="95"/>
      <c r="FJ168" s="95"/>
      <c r="FK168" s="95"/>
      <c r="FL168" s="95"/>
      <c r="FM168" s="95"/>
      <c r="FN168" s="95"/>
      <c r="FO168" s="95"/>
      <c r="FP168" s="95"/>
      <c r="FQ168" s="95"/>
      <c r="FR168" s="95"/>
      <c r="FS168" s="95"/>
      <c r="FT168" s="95"/>
      <c r="FU168" s="95"/>
      <c r="FV168" s="95"/>
      <c r="FW168" s="95"/>
      <c r="FX168" s="95"/>
      <c r="FY168" s="95"/>
      <c r="FZ168" s="95"/>
      <c r="GA168" s="95"/>
      <c r="GB168" s="95"/>
      <c r="GC168" s="95"/>
      <c r="GD168" s="95"/>
      <c r="GE168" s="95"/>
      <c r="GF168" s="95"/>
      <c r="GG168" s="95"/>
      <c r="GH168" s="95"/>
      <c r="GI168" s="95"/>
      <c r="GJ168" s="95"/>
      <c r="GK168" s="95"/>
      <c r="GL168" s="95"/>
      <c r="GM168" s="95"/>
      <c r="GN168" s="95"/>
      <c r="GO168" s="95"/>
      <c r="GP168" s="95"/>
      <c r="GQ168" s="95"/>
      <c r="GR168" s="95"/>
      <c r="GS168" s="95"/>
      <c r="GT168" s="95"/>
      <c r="GU168" s="95"/>
      <c r="GV168" s="95"/>
      <c r="GW168" s="95"/>
      <c r="GX168" s="95"/>
      <c r="GY168" s="95"/>
      <c r="GZ168" s="95"/>
      <c r="HA168" s="95"/>
      <c r="HB168" s="95"/>
      <c r="HC168" s="95"/>
      <c r="HD168" s="95"/>
      <c r="HE168" s="95"/>
      <c r="HF168" s="95"/>
      <c r="HG168" s="95"/>
      <c r="HH168" s="95"/>
      <c r="HI168" s="95"/>
      <c r="HJ168" s="95"/>
      <c r="HK168" s="95"/>
      <c r="HL168" s="95"/>
      <c r="HM168" s="95"/>
      <c r="HN168" s="95"/>
      <c r="HO168" s="95"/>
      <c r="HP168" s="95"/>
      <c r="HQ168" s="95"/>
      <c r="HR168" s="95"/>
      <c r="HS168" s="95"/>
      <c r="HT168" s="95"/>
      <c r="HU168" s="95"/>
      <c r="HV168" s="95"/>
      <c r="HW168" s="95"/>
      <c r="HX168" s="95"/>
      <c r="HY168" s="95"/>
      <c r="HZ168" s="95"/>
      <c r="IA168" s="95"/>
      <c r="IB168" s="95"/>
      <c r="IC168" s="95"/>
      <c r="ID168" s="95"/>
      <c r="IE168" s="95"/>
      <c r="IF168" s="95"/>
      <c r="IG168" s="95"/>
      <c r="IH168" s="95"/>
      <c r="II168" s="95"/>
      <c r="IJ168" s="95"/>
      <c r="IK168" s="95"/>
      <c r="IL168" s="95"/>
      <c r="IM168" s="95"/>
      <c r="IN168" s="95"/>
      <c r="IO168" s="95"/>
      <c r="IP168" s="95"/>
      <c r="IQ168" s="95"/>
      <c r="IR168" s="95"/>
      <c r="IS168" s="95"/>
      <c r="IT168" s="95"/>
    </row>
    <row r="169" spans="1:254" s="129" customFormat="1" ht="38.25" x14ac:dyDescent="0.2">
      <c r="A169" s="125" t="s">
        <v>2</v>
      </c>
      <c r="B169" s="127" t="s">
        <v>281</v>
      </c>
      <c r="C169" s="137" t="s">
        <v>48</v>
      </c>
      <c r="D169" s="137" t="s">
        <v>21</v>
      </c>
      <c r="E169" s="137" t="s">
        <v>314</v>
      </c>
      <c r="F169" s="137"/>
      <c r="G169" s="128">
        <f>SUM(G170)</f>
        <v>2234.11</v>
      </c>
    </row>
    <row r="170" spans="1:254" s="129" customFormat="1" ht="25.5" x14ac:dyDescent="0.2">
      <c r="A170" s="130" t="s">
        <v>92</v>
      </c>
      <c r="B170" s="127" t="s">
        <v>281</v>
      </c>
      <c r="C170" s="137" t="s">
        <v>48</v>
      </c>
      <c r="D170" s="137" t="s">
        <v>21</v>
      </c>
      <c r="E170" s="137" t="s">
        <v>314</v>
      </c>
      <c r="F170" s="147" t="s">
        <v>93</v>
      </c>
      <c r="G170" s="133">
        <v>2234.11</v>
      </c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  <c r="CD170" s="95"/>
      <c r="CE170" s="95"/>
      <c r="CF170" s="95"/>
      <c r="CG170" s="95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95"/>
      <c r="DL170" s="95"/>
      <c r="DM170" s="95"/>
      <c r="DN170" s="95"/>
      <c r="DO170" s="95"/>
      <c r="DP170" s="95"/>
      <c r="DQ170" s="95"/>
      <c r="DR170" s="95"/>
      <c r="DS170" s="95"/>
      <c r="DT170" s="95"/>
      <c r="DU170" s="95"/>
      <c r="DV170" s="95"/>
      <c r="DW170" s="95"/>
      <c r="DX170" s="95"/>
      <c r="DY170" s="95"/>
      <c r="DZ170" s="95"/>
      <c r="EA170" s="95"/>
      <c r="EB170" s="95"/>
      <c r="EC170" s="95"/>
      <c r="ED170" s="95"/>
      <c r="EE170" s="95"/>
      <c r="EF170" s="95"/>
      <c r="EG170" s="95"/>
      <c r="EH170" s="95"/>
      <c r="EI170" s="95"/>
      <c r="EJ170" s="95"/>
      <c r="EK170" s="95"/>
      <c r="EL170" s="95"/>
      <c r="EM170" s="95"/>
      <c r="EN170" s="95"/>
      <c r="EO170" s="95"/>
      <c r="EP170" s="95"/>
      <c r="EQ170" s="95"/>
      <c r="ER170" s="95"/>
      <c r="ES170" s="95"/>
      <c r="ET170" s="95"/>
      <c r="EU170" s="95"/>
      <c r="EV170" s="95"/>
      <c r="EW170" s="95"/>
      <c r="EX170" s="95"/>
      <c r="EY170" s="95"/>
      <c r="EZ170" s="95"/>
      <c r="FA170" s="95"/>
      <c r="FB170" s="95"/>
      <c r="FC170" s="95"/>
      <c r="FD170" s="95"/>
      <c r="FE170" s="95"/>
      <c r="FF170" s="95"/>
      <c r="FG170" s="95"/>
      <c r="FH170" s="95"/>
      <c r="FI170" s="95"/>
      <c r="FJ170" s="95"/>
      <c r="FK170" s="95"/>
      <c r="FL170" s="95"/>
      <c r="FM170" s="95"/>
      <c r="FN170" s="95"/>
      <c r="FO170" s="95"/>
      <c r="FP170" s="95"/>
      <c r="FQ170" s="95"/>
      <c r="FR170" s="95"/>
      <c r="FS170" s="95"/>
      <c r="FT170" s="95"/>
      <c r="FU170" s="95"/>
      <c r="FV170" s="95"/>
      <c r="FW170" s="95"/>
      <c r="FX170" s="95"/>
      <c r="FY170" s="95"/>
      <c r="FZ170" s="95"/>
      <c r="GA170" s="95"/>
      <c r="GB170" s="95"/>
      <c r="GC170" s="95"/>
      <c r="GD170" s="95"/>
      <c r="GE170" s="95"/>
      <c r="GF170" s="95"/>
      <c r="GG170" s="95"/>
      <c r="GH170" s="95"/>
      <c r="GI170" s="95"/>
      <c r="GJ170" s="95"/>
      <c r="GK170" s="95"/>
      <c r="GL170" s="95"/>
      <c r="GM170" s="95"/>
      <c r="GN170" s="95"/>
      <c r="GO170" s="95"/>
      <c r="GP170" s="95"/>
      <c r="GQ170" s="95"/>
      <c r="GR170" s="95"/>
      <c r="GS170" s="95"/>
      <c r="GT170" s="95"/>
      <c r="GU170" s="95"/>
      <c r="GV170" s="95"/>
      <c r="GW170" s="95"/>
      <c r="GX170" s="95"/>
      <c r="GY170" s="95"/>
      <c r="GZ170" s="95"/>
      <c r="HA170" s="95"/>
      <c r="HB170" s="95"/>
      <c r="HC170" s="95"/>
      <c r="HD170" s="95"/>
      <c r="HE170" s="95"/>
      <c r="HF170" s="95"/>
      <c r="HG170" s="95"/>
      <c r="HH170" s="95"/>
      <c r="HI170" s="95"/>
      <c r="HJ170" s="95"/>
      <c r="HK170" s="95"/>
      <c r="HL170" s="95"/>
      <c r="HM170" s="95"/>
      <c r="HN170" s="95"/>
      <c r="HO170" s="95"/>
      <c r="HP170" s="95"/>
      <c r="HQ170" s="95"/>
      <c r="HR170" s="95"/>
      <c r="HS170" s="95"/>
      <c r="HT170" s="95"/>
      <c r="HU170" s="95"/>
      <c r="HV170" s="95"/>
      <c r="HW170" s="95"/>
      <c r="HX170" s="95"/>
      <c r="HY170" s="95"/>
      <c r="HZ170" s="95"/>
      <c r="IA170" s="95"/>
      <c r="IB170" s="95"/>
      <c r="IC170" s="95"/>
      <c r="ID170" s="95"/>
      <c r="IE170" s="95"/>
      <c r="IF170" s="95"/>
      <c r="IG170" s="95"/>
      <c r="IH170" s="95"/>
      <c r="II170" s="95"/>
      <c r="IJ170" s="95"/>
      <c r="IK170" s="95"/>
      <c r="IL170" s="95"/>
      <c r="IM170" s="95"/>
      <c r="IN170" s="95"/>
      <c r="IO170" s="95"/>
      <c r="IP170" s="95"/>
      <c r="IQ170" s="95"/>
      <c r="IR170" s="95"/>
      <c r="IS170" s="95"/>
      <c r="IT170" s="95"/>
    </row>
    <row r="171" spans="1:254" s="91" customFormat="1" ht="32.25" customHeight="1" x14ac:dyDescent="0.2">
      <c r="A171" s="125" t="s">
        <v>292</v>
      </c>
      <c r="B171" s="127" t="s">
        <v>281</v>
      </c>
      <c r="C171" s="127" t="s">
        <v>48</v>
      </c>
      <c r="D171" s="127" t="s">
        <v>21</v>
      </c>
      <c r="E171" s="127" t="s">
        <v>79</v>
      </c>
      <c r="F171" s="127"/>
      <c r="G171" s="165">
        <f>SUM(G172)</f>
        <v>563</v>
      </c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29"/>
      <c r="BQ171" s="129"/>
      <c r="BR171" s="129"/>
      <c r="BS171" s="129"/>
      <c r="BT171" s="129"/>
      <c r="BU171" s="129"/>
      <c r="BV171" s="129"/>
      <c r="BW171" s="129"/>
      <c r="BX171" s="129"/>
      <c r="BY171" s="129"/>
      <c r="BZ171" s="129"/>
      <c r="CA171" s="129"/>
      <c r="CB171" s="129"/>
      <c r="CC171" s="129"/>
      <c r="CD171" s="129"/>
      <c r="CE171" s="129"/>
      <c r="CF171" s="129"/>
      <c r="CG171" s="129"/>
      <c r="CH171" s="129"/>
      <c r="CI171" s="129"/>
      <c r="CJ171" s="129"/>
      <c r="CK171" s="129"/>
      <c r="CL171" s="129"/>
      <c r="CM171" s="129"/>
      <c r="CN171" s="129"/>
      <c r="CO171" s="129"/>
      <c r="CP171" s="129"/>
      <c r="CQ171" s="129"/>
      <c r="CR171" s="129"/>
      <c r="CS171" s="129"/>
      <c r="CT171" s="129"/>
      <c r="CU171" s="129"/>
      <c r="CV171" s="129"/>
      <c r="CW171" s="129"/>
      <c r="CX171" s="129"/>
      <c r="CY171" s="129"/>
      <c r="CZ171" s="129"/>
      <c r="DA171" s="129"/>
      <c r="DB171" s="129"/>
      <c r="DC171" s="129"/>
      <c r="DD171" s="129"/>
      <c r="DE171" s="129"/>
      <c r="DF171" s="129"/>
      <c r="DG171" s="129"/>
      <c r="DH171" s="129"/>
      <c r="DI171" s="129"/>
      <c r="DJ171" s="129"/>
      <c r="DK171" s="129"/>
      <c r="DL171" s="129"/>
      <c r="DM171" s="129"/>
      <c r="DN171" s="129"/>
      <c r="DO171" s="129"/>
      <c r="DP171" s="129"/>
      <c r="DQ171" s="129"/>
      <c r="DR171" s="129"/>
      <c r="DS171" s="129"/>
      <c r="DT171" s="129"/>
      <c r="DU171" s="129"/>
      <c r="DV171" s="129"/>
      <c r="DW171" s="129"/>
      <c r="DX171" s="129"/>
      <c r="DY171" s="129"/>
      <c r="DZ171" s="129"/>
      <c r="EA171" s="129"/>
      <c r="EB171" s="129"/>
      <c r="EC171" s="129"/>
      <c r="ED171" s="129"/>
      <c r="EE171" s="129"/>
      <c r="EF171" s="129"/>
      <c r="EG171" s="129"/>
      <c r="EH171" s="129"/>
      <c r="EI171" s="129"/>
      <c r="EJ171" s="129"/>
      <c r="EK171" s="129"/>
      <c r="EL171" s="129"/>
      <c r="EM171" s="129"/>
      <c r="EN171" s="129"/>
      <c r="EO171" s="129"/>
      <c r="EP171" s="129"/>
      <c r="EQ171" s="129"/>
      <c r="ER171" s="129"/>
      <c r="ES171" s="129"/>
      <c r="ET171" s="129"/>
      <c r="EU171" s="129"/>
      <c r="EV171" s="129"/>
      <c r="EW171" s="129"/>
      <c r="EX171" s="129"/>
      <c r="EY171" s="129"/>
      <c r="EZ171" s="129"/>
      <c r="FA171" s="129"/>
      <c r="FB171" s="129"/>
      <c r="FC171" s="129"/>
      <c r="FD171" s="129"/>
      <c r="FE171" s="129"/>
      <c r="FF171" s="129"/>
      <c r="FG171" s="129"/>
      <c r="FH171" s="129"/>
      <c r="FI171" s="129"/>
      <c r="FJ171" s="129"/>
      <c r="FK171" s="129"/>
      <c r="FL171" s="129"/>
      <c r="FM171" s="129"/>
      <c r="FN171" s="129"/>
      <c r="FO171" s="129"/>
      <c r="FP171" s="129"/>
      <c r="FQ171" s="129"/>
      <c r="FR171" s="129"/>
      <c r="FS171" s="129"/>
      <c r="FT171" s="129"/>
      <c r="FU171" s="129"/>
      <c r="FV171" s="129"/>
      <c r="FW171" s="129"/>
      <c r="FX171" s="129"/>
      <c r="FY171" s="129"/>
      <c r="FZ171" s="129"/>
      <c r="GA171" s="129"/>
      <c r="GB171" s="129"/>
      <c r="GC171" s="129"/>
      <c r="GD171" s="129"/>
      <c r="GE171" s="129"/>
      <c r="GF171" s="129"/>
      <c r="GG171" s="129"/>
      <c r="GH171" s="129"/>
      <c r="GI171" s="129"/>
      <c r="GJ171" s="129"/>
      <c r="GK171" s="129"/>
      <c r="GL171" s="129"/>
      <c r="GM171" s="129"/>
      <c r="GN171" s="129"/>
      <c r="GO171" s="129"/>
      <c r="GP171" s="129"/>
      <c r="GQ171" s="129"/>
      <c r="GR171" s="129"/>
      <c r="GS171" s="129"/>
      <c r="GT171" s="129"/>
      <c r="GU171" s="129"/>
      <c r="GV171" s="129"/>
      <c r="GW171" s="129"/>
      <c r="GX171" s="129"/>
      <c r="GY171" s="129"/>
      <c r="GZ171" s="129"/>
      <c r="HA171" s="129"/>
      <c r="HB171" s="129"/>
      <c r="HC171" s="129"/>
      <c r="HD171" s="129"/>
      <c r="HE171" s="129"/>
      <c r="HF171" s="129"/>
      <c r="HG171" s="129"/>
      <c r="HH171" s="129"/>
      <c r="HI171" s="129"/>
      <c r="HJ171" s="129"/>
      <c r="HK171" s="129"/>
      <c r="HL171" s="129"/>
      <c r="HM171" s="129"/>
      <c r="HN171" s="129"/>
      <c r="HO171" s="129"/>
      <c r="HP171" s="129"/>
      <c r="HQ171" s="129"/>
      <c r="HR171" s="129"/>
      <c r="HS171" s="129"/>
      <c r="HT171" s="129"/>
      <c r="HU171" s="129"/>
      <c r="HV171" s="129"/>
      <c r="HW171" s="129"/>
      <c r="HX171" s="129"/>
      <c r="HY171" s="129"/>
      <c r="HZ171" s="129"/>
      <c r="IA171" s="129"/>
      <c r="IB171" s="129"/>
      <c r="IC171" s="129"/>
      <c r="ID171" s="129"/>
      <c r="IE171" s="129"/>
      <c r="IF171" s="129"/>
      <c r="IG171" s="129"/>
      <c r="IH171" s="129"/>
      <c r="II171" s="129"/>
      <c r="IJ171" s="129"/>
      <c r="IK171" s="129"/>
      <c r="IL171" s="129"/>
      <c r="IM171" s="129"/>
      <c r="IN171" s="129"/>
      <c r="IO171" s="129"/>
      <c r="IP171" s="129"/>
      <c r="IQ171" s="129"/>
      <c r="IR171" s="129"/>
      <c r="IS171" s="129"/>
      <c r="IT171" s="129"/>
    </row>
    <row r="172" spans="1:254" ht="25.5" x14ac:dyDescent="0.2">
      <c r="A172" s="130" t="s">
        <v>92</v>
      </c>
      <c r="B172" s="132" t="s">
        <v>281</v>
      </c>
      <c r="C172" s="132" t="s">
        <v>48</v>
      </c>
      <c r="D172" s="132" t="s">
        <v>21</v>
      </c>
      <c r="E172" s="132" t="s">
        <v>79</v>
      </c>
      <c r="F172" s="132" t="s">
        <v>93</v>
      </c>
      <c r="G172" s="174">
        <v>563</v>
      </c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  <c r="CQ172" s="91"/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1"/>
      <c r="HT172" s="91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</row>
    <row r="173" spans="1:254" ht="25.5" x14ac:dyDescent="0.2">
      <c r="A173" s="181" t="s">
        <v>312</v>
      </c>
      <c r="B173" s="127" t="s">
        <v>281</v>
      </c>
      <c r="C173" s="137" t="s">
        <v>48</v>
      </c>
      <c r="D173" s="137" t="s">
        <v>21</v>
      </c>
      <c r="E173" s="137" t="s">
        <v>160</v>
      </c>
      <c r="F173" s="137"/>
      <c r="G173" s="128">
        <f>SUM(G174)</f>
        <v>44081.53</v>
      </c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29"/>
      <c r="BZ173" s="129"/>
      <c r="CA173" s="129"/>
      <c r="CB173" s="129"/>
      <c r="CC173" s="129"/>
      <c r="CD173" s="129"/>
      <c r="CE173" s="129"/>
      <c r="CF173" s="129"/>
      <c r="CG173" s="129"/>
      <c r="CH173" s="129"/>
      <c r="CI173" s="129"/>
      <c r="CJ173" s="129"/>
      <c r="CK173" s="129"/>
      <c r="CL173" s="129"/>
      <c r="CM173" s="129"/>
      <c r="CN173" s="129"/>
      <c r="CO173" s="129"/>
      <c r="CP173" s="129"/>
      <c r="CQ173" s="129"/>
      <c r="CR173" s="129"/>
      <c r="CS173" s="129"/>
      <c r="CT173" s="129"/>
      <c r="CU173" s="129"/>
      <c r="CV173" s="129"/>
      <c r="CW173" s="129"/>
      <c r="CX173" s="129"/>
      <c r="CY173" s="129"/>
      <c r="CZ173" s="129"/>
      <c r="DA173" s="129"/>
      <c r="DB173" s="129"/>
      <c r="DC173" s="129"/>
      <c r="DD173" s="129"/>
      <c r="DE173" s="129"/>
      <c r="DF173" s="129"/>
      <c r="DG173" s="129"/>
      <c r="DH173" s="129"/>
      <c r="DI173" s="129"/>
      <c r="DJ173" s="129"/>
      <c r="DK173" s="129"/>
      <c r="DL173" s="129"/>
      <c r="DM173" s="129"/>
      <c r="DN173" s="129"/>
      <c r="DO173" s="129"/>
      <c r="DP173" s="129"/>
      <c r="DQ173" s="129"/>
      <c r="DR173" s="129"/>
      <c r="DS173" s="129"/>
      <c r="DT173" s="129"/>
      <c r="DU173" s="129"/>
      <c r="DV173" s="129"/>
      <c r="DW173" s="129"/>
      <c r="DX173" s="129"/>
      <c r="DY173" s="129"/>
      <c r="DZ173" s="129"/>
      <c r="EA173" s="129"/>
      <c r="EB173" s="129"/>
      <c r="EC173" s="129"/>
      <c r="ED173" s="129"/>
      <c r="EE173" s="129"/>
      <c r="EF173" s="129"/>
      <c r="EG173" s="129"/>
      <c r="EH173" s="129"/>
      <c r="EI173" s="129"/>
      <c r="EJ173" s="129"/>
      <c r="EK173" s="129"/>
      <c r="EL173" s="129"/>
      <c r="EM173" s="129"/>
      <c r="EN173" s="129"/>
      <c r="EO173" s="129"/>
      <c r="EP173" s="129"/>
      <c r="EQ173" s="129"/>
      <c r="ER173" s="129"/>
      <c r="ES173" s="129"/>
      <c r="ET173" s="129"/>
      <c r="EU173" s="129"/>
      <c r="EV173" s="129"/>
      <c r="EW173" s="129"/>
      <c r="EX173" s="129"/>
      <c r="EY173" s="129"/>
      <c r="EZ173" s="129"/>
      <c r="FA173" s="129"/>
      <c r="FB173" s="129"/>
      <c r="FC173" s="129"/>
      <c r="FD173" s="129"/>
      <c r="FE173" s="129"/>
      <c r="FF173" s="129"/>
      <c r="FG173" s="129"/>
      <c r="FH173" s="129"/>
      <c r="FI173" s="129"/>
      <c r="FJ173" s="129"/>
      <c r="FK173" s="129"/>
      <c r="FL173" s="129"/>
      <c r="FM173" s="129"/>
      <c r="FN173" s="129"/>
      <c r="FO173" s="129"/>
      <c r="FP173" s="129"/>
      <c r="FQ173" s="129"/>
      <c r="FR173" s="129"/>
      <c r="FS173" s="129"/>
      <c r="FT173" s="129"/>
      <c r="FU173" s="129"/>
      <c r="FV173" s="129"/>
      <c r="FW173" s="129"/>
      <c r="FX173" s="129"/>
      <c r="FY173" s="129"/>
      <c r="FZ173" s="129"/>
      <c r="GA173" s="129"/>
      <c r="GB173" s="129"/>
      <c r="GC173" s="129"/>
      <c r="GD173" s="129"/>
      <c r="GE173" s="129"/>
      <c r="GF173" s="129"/>
      <c r="GG173" s="129"/>
      <c r="GH173" s="129"/>
      <c r="GI173" s="129"/>
      <c r="GJ173" s="129"/>
      <c r="GK173" s="129"/>
      <c r="GL173" s="129"/>
      <c r="GM173" s="129"/>
      <c r="GN173" s="129"/>
      <c r="GO173" s="129"/>
      <c r="GP173" s="129"/>
      <c r="GQ173" s="129"/>
      <c r="GR173" s="129"/>
      <c r="GS173" s="129"/>
      <c r="GT173" s="129"/>
      <c r="GU173" s="129"/>
      <c r="GV173" s="129"/>
      <c r="GW173" s="129"/>
      <c r="GX173" s="129"/>
      <c r="GY173" s="129"/>
      <c r="GZ173" s="129"/>
      <c r="HA173" s="129"/>
      <c r="HB173" s="129"/>
      <c r="HC173" s="129"/>
      <c r="HD173" s="129"/>
      <c r="HE173" s="129"/>
      <c r="HF173" s="129"/>
      <c r="HG173" s="129"/>
      <c r="HH173" s="129"/>
      <c r="HI173" s="129"/>
      <c r="HJ173" s="129"/>
      <c r="HK173" s="129"/>
      <c r="HL173" s="129"/>
      <c r="HM173" s="129"/>
      <c r="HN173" s="129"/>
      <c r="HO173" s="129"/>
      <c r="HP173" s="129"/>
      <c r="HQ173" s="129"/>
      <c r="HR173" s="129"/>
      <c r="HS173" s="129"/>
      <c r="HT173" s="129"/>
      <c r="HU173" s="129"/>
      <c r="HV173" s="129"/>
      <c r="HW173" s="129"/>
      <c r="HX173" s="129"/>
      <c r="HY173" s="129"/>
      <c r="HZ173" s="129"/>
      <c r="IA173" s="129"/>
      <c r="IB173" s="129"/>
      <c r="IC173" s="129"/>
      <c r="ID173" s="129"/>
      <c r="IE173" s="129"/>
      <c r="IF173" s="129"/>
      <c r="IG173" s="129"/>
      <c r="IH173" s="129"/>
      <c r="II173" s="129"/>
      <c r="IJ173" s="129"/>
      <c r="IK173" s="129"/>
      <c r="IL173" s="129"/>
      <c r="IM173" s="129"/>
      <c r="IN173" s="129"/>
      <c r="IO173" s="129"/>
      <c r="IP173" s="129"/>
      <c r="IQ173" s="129"/>
      <c r="IR173" s="129"/>
      <c r="IS173" s="129"/>
      <c r="IT173" s="129"/>
    </row>
    <row r="174" spans="1:254" ht="30" customHeight="1" x14ac:dyDescent="0.2">
      <c r="A174" s="130" t="s">
        <v>92</v>
      </c>
      <c r="B174" s="147" t="s">
        <v>281</v>
      </c>
      <c r="C174" s="147" t="s">
        <v>48</v>
      </c>
      <c r="D174" s="147" t="s">
        <v>21</v>
      </c>
      <c r="E174" s="147" t="s">
        <v>160</v>
      </c>
      <c r="F174" s="147" t="s">
        <v>93</v>
      </c>
      <c r="G174" s="133">
        <v>44081.53</v>
      </c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1"/>
      <c r="HT174" s="91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</row>
    <row r="175" spans="1:254" ht="38.25" x14ac:dyDescent="0.2">
      <c r="A175" s="125" t="s">
        <v>161</v>
      </c>
      <c r="B175" s="137" t="s">
        <v>281</v>
      </c>
      <c r="C175" s="137" t="s">
        <v>48</v>
      </c>
      <c r="D175" s="137" t="s">
        <v>21</v>
      </c>
      <c r="E175" s="137" t="s">
        <v>162</v>
      </c>
      <c r="F175" s="137"/>
      <c r="G175" s="128">
        <f>SUM(G176)</f>
        <v>16555.009999999998</v>
      </c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29"/>
      <c r="AW175" s="129"/>
      <c r="AX175" s="129"/>
      <c r="AY175" s="129"/>
      <c r="AZ175" s="129"/>
      <c r="BA175" s="129"/>
      <c r="BB175" s="129"/>
      <c r="BC175" s="129"/>
      <c r="BD175" s="129"/>
      <c r="BE175" s="129"/>
      <c r="BF175" s="129"/>
      <c r="BG175" s="129"/>
      <c r="BH175" s="129"/>
      <c r="BI175" s="129"/>
      <c r="BJ175" s="129"/>
      <c r="BK175" s="129"/>
      <c r="BL175" s="129"/>
      <c r="BM175" s="129"/>
      <c r="BN175" s="129"/>
      <c r="BO175" s="129"/>
      <c r="BP175" s="129"/>
      <c r="BQ175" s="129"/>
      <c r="BR175" s="129"/>
      <c r="BS175" s="129"/>
      <c r="BT175" s="129"/>
      <c r="BU175" s="129"/>
      <c r="BV175" s="129"/>
      <c r="BW175" s="129"/>
      <c r="BX175" s="129"/>
      <c r="BY175" s="129"/>
      <c r="BZ175" s="129"/>
      <c r="CA175" s="129"/>
      <c r="CB175" s="129"/>
      <c r="CC175" s="129"/>
      <c r="CD175" s="129"/>
      <c r="CE175" s="129"/>
      <c r="CF175" s="129"/>
      <c r="CG175" s="129"/>
      <c r="CH175" s="129"/>
      <c r="CI175" s="129"/>
      <c r="CJ175" s="129"/>
      <c r="CK175" s="129"/>
      <c r="CL175" s="129"/>
      <c r="CM175" s="129"/>
      <c r="CN175" s="129"/>
      <c r="CO175" s="129"/>
      <c r="CP175" s="129"/>
      <c r="CQ175" s="129"/>
      <c r="CR175" s="129"/>
      <c r="CS175" s="129"/>
      <c r="CT175" s="129"/>
      <c r="CU175" s="129"/>
      <c r="CV175" s="129"/>
      <c r="CW175" s="129"/>
      <c r="CX175" s="129"/>
      <c r="CY175" s="129"/>
      <c r="CZ175" s="129"/>
      <c r="DA175" s="129"/>
      <c r="DB175" s="129"/>
      <c r="DC175" s="129"/>
      <c r="DD175" s="129"/>
      <c r="DE175" s="129"/>
      <c r="DF175" s="129"/>
      <c r="DG175" s="129"/>
      <c r="DH175" s="129"/>
      <c r="DI175" s="129"/>
      <c r="DJ175" s="129"/>
      <c r="DK175" s="129"/>
      <c r="DL175" s="129"/>
      <c r="DM175" s="129"/>
      <c r="DN175" s="129"/>
      <c r="DO175" s="129"/>
      <c r="DP175" s="129"/>
      <c r="DQ175" s="129"/>
      <c r="DR175" s="129"/>
      <c r="DS175" s="129"/>
      <c r="DT175" s="129"/>
      <c r="DU175" s="129"/>
      <c r="DV175" s="129"/>
      <c r="DW175" s="129"/>
      <c r="DX175" s="129"/>
      <c r="DY175" s="129"/>
      <c r="DZ175" s="129"/>
      <c r="EA175" s="129"/>
      <c r="EB175" s="129"/>
      <c r="EC175" s="129"/>
      <c r="ED175" s="129"/>
      <c r="EE175" s="129"/>
      <c r="EF175" s="129"/>
      <c r="EG175" s="129"/>
      <c r="EH175" s="129"/>
      <c r="EI175" s="129"/>
      <c r="EJ175" s="129"/>
      <c r="EK175" s="129"/>
      <c r="EL175" s="129"/>
      <c r="EM175" s="129"/>
      <c r="EN175" s="129"/>
      <c r="EO175" s="129"/>
      <c r="EP175" s="129"/>
      <c r="EQ175" s="129"/>
      <c r="ER175" s="129"/>
      <c r="ES175" s="129"/>
      <c r="ET175" s="129"/>
      <c r="EU175" s="129"/>
      <c r="EV175" s="129"/>
      <c r="EW175" s="129"/>
      <c r="EX175" s="129"/>
      <c r="EY175" s="129"/>
      <c r="EZ175" s="129"/>
      <c r="FA175" s="129"/>
      <c r="FB175" s="129"/>
      <c r="FC175" s="129"/>
      <c r="FD175" s="129"/>
      <c r="FE175" s="129"/>
      <c r="FF175" s="129"/>
      <c r="FG175" s="129"/>
      <c r="FH175" s="129"/>
      <c r="FI175" s="129"/>
      <c r="FJ175" s="129"/>
      <c r="FK175" s="129"/>
      <c r="FL175" s="129"/>
      <c r="FM175" s="129"/>
      <c r="FN175" s="129"/>
      <c r="FO175" s="129"/>
      <c r="FP175" s="129"/>
      <c r="FQ175" s="129"/>
      <c r="FR175" s="129"/>
      <c r="FS175" s="129"/>
      <c r="FT175" s="129"/>
      <c r="FU175" s="129"/>
      <c r="FV175" s="129"/>
      <c r="FW175" s="129"/>
      <c r="FX175" s="129"/>
      <c r="FY175" s="129"/>
      <c r="FZ175" s="129"/>
      <c r="GA175" s="129"/>
      <c r="GB175" s="129"/>
      <c r="GC175" s="129"/>
      <c r="GD175" s="129"/>
      <c r="GE175" s="129"/>
      <c r="GF175" s="129"/>
      <c r="GG175" s="129"/>
      <c r="GH175" s="129"/>
      <c r="GI175" s="129"/>
      <c r="GJ175" s="129"/>
      <c r="GK175" s="129"/>
      <c r="GL175" s="129"/>
      <c r="GM175" s="129"/>
      <c r="GN175" s="129"/>
      <c r="GO175" s="129"/>
      <c r="GP175" s="129"/>
      <c r="GQ175" s="129"/>
      <c r="GR175" s="129"/>
      <c r="GS175" s="129"/>
      <c r="GT175" s="129"/>
      <c r="GU175" s="129"/>
      <c r="GV175" s="129"/>
      <c r="GW175" s="129"/>
      <c r="GX175" s="129"/>
      <c r="GY175" s="129"/>
      <c r="GZ175" s="129"/>
      <c r="HA175" s="129"/>
      <c r="HB175" s="129"/>
      <c r="HC175" s="129"/>
      <c r="HD175" s="129"/>
      <c r="HE175" s="129"/>
      <c r="HF175" s="129"/>
      <c r="HG175" s="129"/>
      <c r="HH175" s="129"/>
      <c r="HI175" s="129"/>
      <c r="HJ175" s="129"/>
      <c r="HK175" s="129"/>
      <c r="HL175" s="129"/>
      <c r="HM175" s="129"/>
      <c r="HN175" s="129"/>
      <c r="HO175" s="129"/>
      <c r="HP175" s="129"/>
      <c r="HQ175" s="129"/>
      <c r="HR175" s="129"/>
      <c r="HS175" s="129"/>
      <c r="HT175" s="129"/>
      <c r="HU175" s="129"/>
      <c r="HV175" s="129"/>
      <c r="HW175" s="129"/>
      <c r="HX175" s="129"/>
      <c r="HY175" s="129"/>
      <c r="HZ175" s="129"/>
      <c r="IA175" s="129"/>
      <c r="IB175" s="129"/>
      <c r="IC175" s="129"/>
      <c r="ID175" s="129"/>
      <c r="IE175" s="129"/>
      <c r="IF175" s="129"/>
      <c r="IG175" s="129"/>
      <c r="IH175" s="129"/>
      <c r="II175" s="129"/>
      <c r="IJ175" s="129"/>
      <c r="IK175" s="129"/>
      <c r="IL175" s="129"/>
      <c r="IM175" s="129"/>
      <c r="IN175" s="129"/>
      <c r="IO175" s="129"/>
      <c r="IP175" s="129"/>
      <c r="IQ175" s="129"/>
      <c r="IR175" s="129"/>
      <c r="IS175" s="129"/>
      <c r="IT175" s="129"/>
    </row>
    <row r="176" spans="1:254" s="146" customFormat="1" ht="25.5" x14ac:dyDescent="0.2">
      <c r="A176" s="130" t="s">
        <v>92</v>
      </c>
      <c r="B176" s="147" t="s">
        <v>281</v>
      </c>
      <c r="C176" s="147" t="s">
        <v>48</v>
      </c>
      <c r="D176" s="147" t="s">
        <v>21</v>
      </c>
      <c r="E176" s="147" t="s">
        <v>162</v>
      </c>
      <c r="F176" s="147" t="s">
        <v>93</v>
      </c>
      <c r="G176" s="133">
        <v>16555.009999999998</v>
      </c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1"/>
      <c r="CP176" s="91"/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1"/>
      <c r="HT176" s="91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</row>
    <row r="177" spans="1:254" s="146" customFormat="1" ht="119.25" customHeight="1" x14ac:dyDescent="0.2">
      <c r="A177" s="182" t="s">
        <v>313</v>
      </c>
      <c r="B177" s="127" t="s">
        <v>281</v>
      </c>
      <c r="C177" s="137" t="s">
        <v>48</v>
      </c>
      <c r="D177" s="137" t="s">
        <v>21</v>
      </c>
      <c r="E177" s="137" t="s">
        <v>163</v>
      </c>
      <c r="F177" s="137"/>
      <c r="G177" s="128">
        <f>SUM(G178)</f>
        <v>119168.78</v>
      </c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9"/>
      <c r="AO177" s="129"/>
      <c r="AP177" s="129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29"/>
      <c r="BZ177" s="129"/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29"/>
      <c r="CP177" s="129"/>
      <c r="CQ177" s="129"/>
      <c r="CR177" s="129"/>
      <c r="CS177" s="129"/>
      <c r="CT177" s="129"/>
      <c r="CU177" s="129"/>
      <c r="CV177" s="129"/>
      <c r="CW177" s="129"/>
      <c r="CX177" s="129"/>
      <c r="CY177" s="129"/>
      <c r="CZ177" s="129"/>
      <c r="DA177" s="129"/>
      <c r="DB177" s="129"/>
      <c r="DC177" s="129"/>
      <c r="DD177" s="129"/>
      <c r="DE177" s="129"/>
      <c r="DF177" s="129"/>
      <c r="DG177" s="129"/>
      <c r="DH177" s="129"/>
      <c r="DI177" s="129"/>
      <c r="DJ177" s="129"/>
      <c r="DK177" s="129"/>
      <c r="DL177" s="129"/>
      <c r="DM177" s="129"/>
      <c r="DN177" s="129"/>
      <c r="DO177" s="129"/>
      <c r="DP177" s="129"/>
      <c r="DQ177" s="129"/>
      <c r="DR177" s="129"/>
      <c r="DS177" s="129"/>
      <c r="DT177" s="129"/>
      <c r="DU177" s="129"/>
      <c r="DV177" s="129"/>
      <c r="DW177" s="129"/>
      <c r="DX177" s="129"/>
      <c r="DY177" s="129"/>
      <c r="DZ177" s="129"/>
      <c r="EA177" s="129"/>
      <c r="EB177" s="129"/>
      <c r="EC177" s="129"/>
      <c r="ED177" s="129"/>
      <c r="EE177" s="129"/>
      <c r="EF177" s="129"/>
      <c r="EG177" s="129"/>
      <c r="EH177" s="129"/>
      <c r="EI177" s="129"/>
      <c r="EJ177" s="129"/>
      <c r="EK177" s="129"/>
      <c r="EL177" s="129"/>
      <c r="EM177" s="129"/>
      <c r="EN177" s="129"/>
      <c r="EO177" s="129"/>
      <c r="EP177" s="129"/>
      <c r="EQ177" s="129"/>
      <c r="ER177" s="129"/>
      <c r="ES177" s="129"/>
      <c r="ET177" s="129"/>
      <c r="EU177" s="129"/>
      <c r="EV177" s="129"/>
      <c r="EW177" s="129"/>
      <c r="EX177" s="129"/>
      <c r="EY177" s="129"/>
      <c r="EZ177" s="129"/>
      <c r="FA177" s="129"/>
      <c r="FB177" s="129"/>
      <c r="FC177" s="129"/>
      <c r="FD177" s="129"/>
      <c r="FE177" s="129"/>
      <c r="FF177" s="129"/>
      <c r="FG177" s="129"/>
      <c r="FH177" s="129"/>
      <c r="FI177" s="129"/>
      <c r="FJ177" s="129"/>
      <c r="FK177" s="129"/>
      <c r="FL177" s="129"/>
      <c r="FM177" s="129"/>
      <c r="FN177" s="129"/>
      <c r="FO177" s="129"/>
      <c r="FP177" s="129"/>
      <c r="FQ177" s="129"/>
      <c r="FR177" s="129"/>
      <c r="FS177" s="129"/>
      <c r="FT177" s="129"/>
      <c r="FU177" s="129"/>
      <c r="FV177" s="129"/>
      <c r="FW177" s="129"/>
      <c r="FX177" s="129"/>
      <c r="FY177" s="129"/>
      <c r="FZ177" s="129"/>
      <c r="GA177" s="129"/>
      <c r="GB177" s="129"/>
      <c r="GC177" s="129"/>
      <c r="GD177" s="129"/>
      <c r="GE177" s="129"/>
      <c r="GF177" s="129"/>
      <c r="GG177" s="129"/>
      <c r="GH177" s="129"/>
      <c r="GI177" s="129"/>
      <c r="GJ177" s="129"/>
      <c r="GK177" s="129"/>
      <c r="GL177" s="129"/>
      <c r="GM177" s="129"/>
      <c r="GN177" s="129"/>
      <c r="GO177" s="129"/>
      <c r="GP177" s="129"/>
      <c r="GQ177" s="129"/>
      <c r="GR177" s="129"/>
      <c r="GS177" s="129"/>
      <c r="GT177" s="129"/>
      <c r="GU177" s="129"/>
      <c r="GV177" s="129"/>
      <c r="GW177" s="129"/>
      <c r="GX177" s="129"/>
      <c r="GY177" s="129"/>
      <c r="GZ177" s="129"/>
      <c r="HA177" s="129"/>
      <c r="HB177" s="129"/>
      <c r="HC177" s="129"/>
      <c r="HD177" s="129"/>
      <c r="HE177" s="129"/>
      <c r="HF177" s="129"/>
      <c r="HG177" s="129"/>
      <c r="HH177" s="129"/>
      <c r="HI177" s="129"/>
      <c r="HJ177" s="129"/>
      <c r="HK177" s="129"/>
      <c r="HL177" s="129"/>
      <c r="HM177" s="129"/>
      <c r="HN177" s="129"/>
      <c r="HO177" s="129"/>
      <c r="HP177" s="129"/>
      <c r="HQ177" s="129"/>
      <c r="HR177" s="129"/>
      <c r="HS177" s="129"/>
      <c r="HT177" s="129"/>
      <c r="HU177" s="129"/>
      <c r="HV177" s="129"/>
      <c r="HW177" s="129"/>
      <c r="HX177" s="129"/>
      <c r="HY177" s="129"/>
      <c r="HZ177" s="129"/>
      <c r="IA177" s="129"/>
      <c r="IB177" s="129"/>
      <c r="IC177" s="129"/>
      <c r="ID177" s="129"/>
      <c r="IE177" s="129"/>
      <c r="IF177" s="129"/>
      <c r="IG177" s="129"/>
      <c r="IH177" s="129"/>
      <c r="II177" s="129"/>
      <c r="IJ177" s="129"/>
      <c r="IK177" s="129"/>
      <c r="IL177" s="129"/>
      <c r="IM177" s="129"/>
      <c r="IN177" s="129"/>
      <c r="IO177" s="129"/>
      <c r="IP177" s="129"/>
      <c r="IQ177" s="129"/>
      <c r="IR177" s="129"/>
      <c r="IS177" s="129"/>
      <c r="IT177" s="129"/>
    </row>
    <row r="178" spans="1:254" s="146" customFormat="1" ht="25.5" x14ac:dyDescent="0.2">
      <c r="A178" s="130" t="s">
        <v>92</v>
      </c>
      <c r="B178" s="132" t="s">
        <v>281</v>
      </c>
      <c r="C178" s="147" t="s">
        <v>48</v>
      </c>
      <c r="D178" s="147" t="s">
        <v>21</v>
      </c>
      <c r="E178" s="147" t="s">
        <v>163</v>
      </c>
      <c r="F178" s="147" t="s">
        <v>93</v>
      </c>
      <c r="G178" s="133">
        <v>119168.78</v>
      </c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1"/>
      <c r="HT178" s="91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</row>
    <row r="179" spans="1:254" s="146" customFormat="1" ht="25.5" x14ac:dyDescent="0.2">
      <c r="A179" s="181" t="s">
        <v>312</v>
      </c>
      <c r="B179" s="127" t="s">
        <v>281</v>
      </c>
      <c r="C179" s="137" t="s">
        <v>48</v>
      </c>
      <c r="D179" s="137" t="s">
        <v>164</v>
      </c>
      <c r="E179" s="137" t="s">
        <v>165</v>
      </c>
      <c r="F179" s="137"/>
      <c r="G179" s="128">
        <f>SUM(G180)</f>
        <v>23949.96</v>
      </c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95"/>
      <c r="DL179" s="95"/>
      <c r="DM179" s="95"/>
      <c r="DN179" s="95"/>
      <c r="DO179" s="95"/>
      <c r="DP179" s="95"/>
      <c r="DQ179" s="95"/>
      <c r="DR179" s="95"/>
      <c r="DS179" s="95"/>
      <c r="DT179" s="95"/>
      <c r="DU179" s="95"/>
      <c r="DV179" s="95"/>
      <c r="DW179" s="95"/>
      <c r="DX179" s="95"/>
      <c r="DY179" s="95"/>
      <c r="DZ179" s="95"/>
      <c r="EA179" s="95"/>
      <c r="EB179" s="95"/>
      <c r="EC179" s="95"/>
      <c r="ED179" s="95"/>
      <c r="EE179" s="95"/>
      <c r="EF179" s="95"/>
      <c r="EG179" s="95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  <c r="EV179" s="95"/>
      <c r="EW179" s="95"/>
      <c r="EX179" s="95"/>
      <c r="EY179" s="95"/>
      <c r="EZ179" s="95"/>
      <c r="FA179" s="95"/>
      <c r="FB179" s="95"/>
      <c r="FC179" s="95"/>
      <c r="FD179" s="95"/>
      <c r="FE179" s="95"/>
      <c r="FF179" s="95"/>
      <c r="FG179" s="95"/>
      <c r="FH179" s="95"/>
      <c r="FI179" s="95"/>
      <c r="FJ179" s="95"/>
      <c r="FK179" s="95"/>
      <c r="FL179" s="95"/>
      <c r="FM179" s="95"/>
      <c r="FN179" s="95"/>
      <c r="FO179" s="95"/>
      <c r="FP179" s="95"/>
      <c r="FQ179" s="95"/>
      <c r="FR179" s="95"/>
      <c r="FS179" s="95"/>
      <c r="FT179" s="95"/>
      <c r="FU179" s="95"/>
      <c r="FV179" s="95"/>
      <c r="FW179" s="95"/>
      <c r="FX179" s="95"/>
      <c r="FY179" s="95"/>
      <c r="FZ179" s="95"/>
      <c r="GA179" s="95"/>
      <c r="GB179" s="95"/>
      <c r="GC179" s="95"/>
      <c r="GD179" s="95"/>
      <c r="GE179" s="95"/>
      <c r="GF179" s="95"/>
      <c r="GG179" s="95"/>
      <c r="GH179" s="95"/>
      <c r="GI179" s="95"/>
      <c r="GJ179" s="95"/>
      <c r="GK179" s="95"/>
      <c r="GL179" s="95"/>
      <c r="GM179" s="95"/>
      <c r="GN179" s="95"/>
      <c r="GO179" s="95"/>
      <c r="GP179" s="95"/>
      <c r="GQ179" s="95"/>
      <c r="GR179" s="95"/>
      <c r="GS179" s="95"/>
      <c r="GT179" s="95"/>
      <c r="GU179" s="95"/>
      <c r="GV179" s="95"/>
      <c r="GW179" s="95"/>
      <c r="GX179" s="95"/>
      <c r="GY179" s="95"/>
      <c r="GZ179" s="95"/>
      <c r="HA179" s="95"/>
      <c r="HB179" s="95"/>
      <c r="HC179" s="95"/>
      <c r="HD179" s="95"/>
      <c r="HE179" s="95"/>
      <c r="HF179" s="95"/>
      <c r="HG179" s="95"/>
      <c r="HH179" s="95"/>
      <c r="HI179" s="95"/>
      <c r="HJ179" s="95"/>
      <c r="HK179" s="95"/>
      <c r="HL179" s="95"/>
      <c r="HM179" s="95"/>
      <c r="HN179" s="95"/>
      <c r="HO179" s="95"/>
      <c r="HP179" s="95"/>
      <c r="HQ179" s="95"/>
      <c r="HR179" s="95"/>
      <c r="HS179" s="95"/>
      <c r="HT179" s="95"/>
      <c r="HU179" s="95"/>
      <c r="HV179" s="95"/>
      <c r="HW179" s="95"/>
      <c r="HX179" s="95"/>
      <c r="HY179" s="95"/>
      <c r="HZ179" s="95"/>
      <c r="IA179" s="95"/>
      <c r="IB179" s="95"/>
      <c r="IC179" s="95"/>
      <c r="ID179" s="95"/>
      <c r="IE179" s="95"/>
      <c r="IF179" s="95"/>
      <c r="IG179" s="95"/>
      <c r="IH179" s="95"/>
      <c r="II179" s="95"/>
      <c r="IJ179" s="95"/>
      <c r="IK179" s="95"/>
      <c r="IL179" s="95"/>
      <c r="IM179" s="95"/>
      <c r="IN179" s="95"/>
      <c r="IO179" s="95"/>
      <c r="IP179" s="95"/>
      <c r="IQ179" s="95"/>
      <c r="IR179" s="95"/>
      <c r="IS179" s="95"/>
      <c r="IT179" s="95"/>
    </row>
    <row r="180" spans="1:254" ht="25.5" x14ac:dyDescent="0.2">
      <c r="A180" s="130" t="s">
        <v>92</v>
      </c>
      <c r="B180" s="132" t="s">
        <v>281</v>
      </c>
      <c r="C180" s="132" t="s">
        <v>48</v>
      </c>
      <c r="D180" s="132" t="s">
        <v>21</v>
      </c>
      <c r="E180" s="132" t="s">
        <v>165</v>
      </c>
      <c r="F180" s="132" t="s">
        <v>93</v>
      </c>
      <c r="G180" s="133">
        <v>23949.96</v>
      </c>
    </row>
    <row r="181" spans="1:254" ht="118.5" customHeight="1" x14ac:dyDescent="0.2">
      <c r="A181" s="182" t="s">
        <v>313</v>
      </c>
      <c r="B181" s="131" t="s">
        <v>281</v>
      </c>
      <c r="C181" s="132" t="s">
        <v>48</v>
      </c>
      <c r="D181" s="132" t="s">
        <v>21</v>
      </c>
      <c r="E181" s="132" t="s">
        <v>166</v>
      </c>
      <c r="F181" s="132"/>
      <c r="G181" s="174">
        <f>SUM(G182)</f>
        <v>61791.94</v>
      </c>
    </row>
    <row r="182" spans="1:254" ht="25.5" x14ac:dyDescent="0.2">
      <c r="A182" s="130" t="s">
        <v>92</v>
      </c>
      <c r="B182" s="137" t="s">
        <v>281</v>
      </c>
      <c r="C182" s="127" t="s">
        <v>48</v>
      </c>
      <c r="D182" s="127" t="s">
        <v>21</v>
      </c>
      <c r="E182" s="127" t="s">
        <v>166</v>
      </c>
      <c r="F182" s="127" t="s">
        <v>93</v>
      </c>
      <c r="G182" s="165">
        <v>61791.94</v>
      </c>
    </row>
    <row r="183" spans="1:254" s="155" customFormat="1" ht="13.5" x14ac:dyDescent="0.25">
      <c r="A183" s="115" t="s">
        <v>167</v>
      </c>
      <c r="B183" s="117" t="s">
        <v>281</v>
      </c>
      <c r="C183" s="117" t="s">
        <v>48</v>
      </c>
      <c r="D183" s="117" t="s">
        <v>28</v>
      </c>
      <c r="E183" s="116"/>
      <c r="F183" s="116"/>
      <c r="G183" s="118">
        <f>SUM(G184+G188+G186)</f>
        <v>41451.199999999997</v>
      </c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  <c r="BU183" s="146"/>
      <c r="BV183" s="146"/>
      <c r="BW183" s="146"/>
      <c r="BX183" s="146"/>
      <c r="BY183" s="146"/>
      <c r="BZ183" s="146"/>
      <c r="CA183" s="146"/>
      <c r="CB183" s="146"/>
      <c r="CC183" s="146"/>
      <c r="CD183" s="146"/>
      <c r="CE183" s="146"/>
      <c r="CF183" s="146"/>
      <c r="CG183" s="146"/>
      <c r="CH183" s="146"/>
      <c r="CI183" s="146"/>
      <c r="CJ183" s="146"/>
      <c r="CK183" s="146"/>
      <c r="CL183" s="146"/>
      <c r="CM183" s="146"/>
      <c r="CN183" s="146"/>
      <c r="CO183" s="146"/>
      <c r="CP183" s="146"/>
      <c r="CQ183" s="146"/>
      <c r="CR183" s="146"/>
      <c r="CS183" s="146"/>
      <c r="CT183" s="146"/>
      <c r="CU183" s="146"/>
      <c r="CV183" s="146"/>
      <c r="CW183" s="146"/>
      <c r="CX183" s="146"/>
      <c r="CY183" s="146"/>
      <c r="CZ183" s="146"/>
      <c r="DA183" s="146"/>
      <c r="DB183" s="146"/>
      <c r="DC183" s="146"/>
      <c r="DD183" s="146"/>
      <c r="DE183" s="146"/>
      <c r="DF183" s="146"/>
      <c r="DG183" s="146"/>
      <c r="DH183" s="146"/>
      <c r="DI183" s="146"/>
      <c r="DJ183" s="146"/>
      <c r="DK183" s="146"/>
      <c r="DL183" s="146"/>
      <c r="DM183" s="146"/>
      <c r="DN183" s="146"/>
      <c r="DO183" s="146"/>
      <c r="DP183" s="146"/>
      <c r="DQ183" s="146"/>
      <c r="DR183" s="146"/>
      <c r="DS183" s="146"/>
      <c r="DT183" s="146"/>
      <c r="DU183" s="146"/>
      <c r="DV183" s="146"/>
      <c r="DW183" s="146"/>
      <c r="DX183" s="146"/>
      <c r="DY183" s="146"/>
      <c r="DZ183" s="146"/>
      <c r="EA183" s="146"/>
      <c r="EB183" s="146"/>
      <c r="EC183" s="146"/>
      <c r="ED183" s="146"/>
      <c r="EE183" s="146"/>
      <c r="EF183" s="146"/>
      <c r="EG183" s="146"/>
      <c r="EH183" s="146"/>
      <c r="EI183" s="146"/>
      <c r="EJ183" s="146"/>
      <c r="EK183" s="146"/>
      <c r="EL183" s="146"/>
      <c r="EM183" s="146"/>
      <c r="EN183" s="146"/>
      <c r="EO183" s="146"/>
      <c r="EP183" s="146"/>
      <c r="EQ183" s="146"/>
      <c r="ER183" s="146"/>
      <c r="ES183" s="146"/>
      <c r="ET183" s="146"/>
      <c r="EU183" s="146"/>
      <c r="EV183" s="146"/>
      <c r="EW183" s="146"/>
      <c r="EX183" s="146"/>
      <c r="EY183" s="146"/>
      <c r="EZ183" s="146"/>
      <c r="FA183" s="146"/>
      <c r="FB183" s="146"/>
      <c r="FC183" s="146"/>
      <c r="FD183" s="146"/>
      <c r="FE183" s="146"/>
      <c r="FF183" s="146"/>
      <c r="FG183" s="146"/>
      <c r="FH183" s="146"/>
      <c r="FI183" s="146"/>
      <c r="FJ183" s="146"/>
      <c r="FK183" s="146"/>
      <c r="FL183" s="146"/>
      <c r="FM183" s="146"/>
      <c r="FN183" s="146"/>
      <c r="FO183" s="146"/>
      <c r="FP183" s="146"/>
      <c r="FQ183" s="146"/>
      <c r="FR183" s="146"/>
      <c r="FS183" s="146"/>
      <c r="FT183" s="146"/>
      <c r="FU183" s="146"/>
      <c r="FV183" s="146"/>
      <c r="FW183" s="146"/>
      <c r="FX183" s="146"/>
      <c r="FY183" s="146"/>
      <c r="FZ183" s="146"/>
      <c r="GA183" s="146"/>
      <c r="GB183" s="146"/>
      <c r="GC183" s="146"/>
      <c r="GD183" s="146"/>
      <c r="GE183" s="146"/>
      <c r="GF183" s="146"/>
      <c r="GG183" s="146"/>
      <c r="GH183" s="146"/>
      <c r="GI183" s="146"/>
      <c r="GJ183" s="146"/>
      <c r="GK183" s="146"/>
      <c r="GL183" s="146"/>
      <c r="GM183" s="146"/>
      <c r="GN183" s="146"/>
      <c r="GO183" s="146"/>
      <c r="GP183" s="146"/>
      <c r="GQ183" s="146"/>
      <c r="GR183" s="146"/>
      <c r="GS183" s="146"/>
      <c r="GT183" s="146"/>
      <c r="GU183" s="146"/>
      <c r="GV183" s="146"/>
      <c r="GW183" s="146"/>
      <c r="GX183" s="146"/>
      <c r="GY183" s="146"/>
      <c r="GZ183" s="146"/>
      <c r="HA183" s="146"/>
      <c r="HB183" s="146"/>
      <c r="HC183" s="146"/>
      <c r="HD183" s="146"/>
      <c r="HE183" s="146"/>
      <c r="HF183" s="146"/>
      <c r="HG183" s="146"/>
      <c r="HH183" s="146"/>
      <c r="HI183" s="146"/>
      <c r="HJ183" s="146"/>
      <c r="HK183" s="146"/>
      <c r="HL183" s="146"/>
      <c r="HM183" s="146"/>
      <c r="HN183" s="146"/>
      <c r="HO183" s="146"/>
      <c r="HP183" s="146"/>
      <c r="HQ183" s="146"/>
      <c r="HR183" s="146"/>
      <c r="HS183" s="146"/>
      <c r="HT183" s="146"/>
      <c r="HU183" s="146"/>
      <c r="HV183" s="146"/>
      <c r="HW183" s="146"/>
      <c r="HX183" s="146"/>
      <c r="HY183" s="146"/>
      <c r="HZ183" s="146"/>
      <c r="IA183" s="146"/>
      <c r="IB183" s="146"/>
      <c r="IC183" s="146"/>
      <c r="ID183" s="146"/>
      <c r="IE183" s="146"/>
      <c r="IF183" s="146"/>
      <c r="IG183" s="146"/>
      <c r="IH183" s="146"/>
      <c r="II183" s="146"/>
      <c r="IJ183" s="146"/>
      <c r="IK183" s="146"/>
      <c r="IL183" s="146"/>
      <c r="IM183" s="146"/>
      <c r="IN183" s="146"/>
      <c r="IO183" s="146"/>
      <c r="IP183" s="146"/>
      <c r="IQ183" s="146"/>
      <c r="IR183" s="146"/>
      <c r="IS183" s="146"/>
      <c r="IT183" s="146"/>
    </row>
    <row r="184" spans="1:254" ht="25.5" x14ac:dyDescent="0.2">
      <c r="A184" s="181" t="s">
        <v>312</v>
      </c>
      <c r="B184" s="183">
        <v>510</v>
      </c>
      <c r="C184" s="127" t="s">
        <v>48</v>
      </c>
      <c r="D184" s="127" t="s">
        <v>28</v>
      </c>
      <c r="E184" s="137" t="s">
        <v>170</v>
      </c>
      <c r="F184" s="137"/>
      <c r="G184" s="128">
        <f>SUM(G185)</f>
        <v>41254.199999999997</v>
      </c>
    </row>
    <row r="185" spans="1:254" ht="25.5" x14ac:dyDescent="0.2">
      <c r="A185" s="130" t="s">
        <v>92</v>
      </c>
      <c r="B185" s="184">
        <v>510</v>
      </c>
      <c r="C185" s="132" t="s">
        <v>48</v>
      </c>
      <c r="D185" s="132" t="s">
        <v>28</v>
      </c>
      <c r="E185" s="132" t="s">
        <v>170</v>
      </c>
      <c r="F185" s="132" t="s">
        <v>93</v>
      </c>
      <c r="G185" s="133">
        <v>41254.199999999997</v>
      </c>
    </row>
    <row r="186" spans="1:254" s="91" customFormat="1" ht="38.25" x14ac:dyDescent="0.2">
      <c r="A186" s="125" t="s">
        <v>168</v>
      </c>
      <c r="B186" s="183">
        <v>510</v>
      </c>
      <c r="C186" s="127" t="s">
        <v>48</v>
      </c>
      <c r="D186" s="127" t="s">
        <v>28</v>
      </c>
      <c r="E186" s="127" t="s">
        <v>169</v>
      </c>
      <c r="F186" s="127"/>
      <c r="G186" s="128">
        <f>SUM(G187)</f>
        <v>30</v>
      </c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  <c r="DB186" s="95"/>
      <c r="DC186" s="95"/>
      <c r="DD186" s="95"/>
      <c r="DE186" s="95"/>
      <c r="DF186" s="95"/>
      <c r="DG186" s="95"/>
      <c r="DH186" s="95"/>
      <c r="DI186" s="95"/>
      <c r="DJ186" s="95"/>
      <c r="DK186" s="95"/>
      <c r="DL186" s="95"/>
      <c r="DM186" s="95"/>
      <c r="DN186" s="95"/>
      <c r="DO186" s="95"/>
      <c r="DP186" s="95"/>
      <c r="DQ186" s="95"/>
      <c r="DR186" s="95"/>
      <c r="DS186" s="95"/>
      <c r="DT186" s="95"/>
      <c r="DU186" s="95"/>
      <c r="DV186" s="95"/>
      <c r="DW186" s="95"/>
      <c r="DX186" s="95"/>
      <c r="DY186" s="95"/>
      <c r="DZ186" s="95"/>
      <c r="EA186" s="95"/>
      <c r="EB186" s="95"/>
      <c r="EC186" s="95"/>
      <c r="ED186" s="95"/>
      <c r="EE186" s="95"/>
      <c r="EF186" s="95"/>
      <c r="EG186" s="95"/>
      <c r="EH186" s="95"/>
      <c r="EI186" s="95"/>
      <c r="EJ186" s="95"/>
      <c r="EK186" s="95"/>
      <c r="EL186" s="95"/>
      <c r="EM186" s="95"/>
      <c r="EN186" s="95"/>
      <c r="EO186" s="95"/>
      <c r="EP186" s="95"/>
      <c r="EQ186" s="95"/>
      <c r="ER186" s="95"/>
      <c r="ES186" s="95"/>
      <c r="ET186" s="95"/>
      <c r="EU186" s="95"/>
      <c r="EV186" s="95"/>
      <c r="EW186" s="95"/>
      <c r="EX186" s="95"/>
      <c r="EY186" s="95"/>
      <c r="EZ186" s="95"/>
      <c r="FA186" s="95"/>
      <c r="FB186" s="95"/>
      <c r="FC186" s="95"/>
      <c r="FD186" s="95"/>
      <c r="FE186" s="95"/>
      <c r="FF186" s="95"/>
      <c r="FG186" s="95"/>
      <c r="FH186" s="95"/>
      <c r="FI186" s="95"/>
      <c r="FJ186" s="95"/>
      <c r="FK186" s="95"/>
      <c r="FL186" s="95"/>
      <c r="FM186" s="95"/>
      <c r="FN186" s="95"/>
      <c r="FO186" s="95"/>
      <c r="FP186" s="95"/>
      <c r="FQ186" s="95"/>
      <c r="FR186" s="95"/>
      <c r="FS186" s="95"/>
      <c r="FT186" s="95"/>
      <c r="FU186" s="95"/>
      <c r="FV186" s="95"/>
      <c r="FW186" s="95"/>
      <c r="FX186" s="95"/>
      <c r="FY186" s="95"/>
      <c r="FZ186" s="95"/>
      <c r="GA186" s="95"/>
      <c r="GB186" s="95"/>
      <c r="GC186" s="95"/>
      <c r="GD186" s="95"/>
      <c r="GE186" s="95"/>
      <c r="GF186" s="95"/>
      <c r="GG186" s="95"/>
      <c r="GH186" s="95"/>
      <c r="GI186" s="95"/>
      <c r="GJ186" s="95"/>
      <c r="GK186" s="95"/>
      <c r="GL186" s="95"/>
      <c r="GM186" s="95"/>
      <c r="GN186" s="95"/>
      <c r="GO186" s="95"/>
      <c r="GP186" s="95"/>
      <c r="GQ186" s="95"/>
      <c r="GR186" s="95"/>
      <c r="GS186" s="95"/>
      <c r="GT186" s="95"/>
      <c r="GU186" s="95"/>
      <c r="GV186" s="95"/>
      <c r="GW186" s="95"/>
      <c r="GX186" s="95"/>
      <c r="GY186" s="95"/>
      <c r="GZ186" s="95"/>
      <c r="HA186" s="95"/>
      <c r="HB186" s="95"/>
      <c r="HC186" s="95"/>
      <c r="HD186" s="95"/>
      <c r="HE186" s="95"/>
      <c r="HF186" s="95"/>
      <c r="HG186" s="95"/>
      <c r="HH186" s="95"/>
      <c r="HI186" s="95"/>
      <c r="HJ186" s="95"/>
      <c r="HK186" s="95"/>
      <c r="HL186" s="95"/>
      <c r="HM186" s="95"/>
      <c r="HN186" s="95"/>
      <c r="HO186" s="95"/>
      <c r="HP186" s="95"/>
      <c r="HQ186" s="95"/>
      <c r="HR186" s="95"/>
      <c r="HS186" s="95"/>
      <c r="HT186" s="95"/>
      <c r="HU186" s="95"/>
      <c r="HV186" s="95"/>
      <c r="HW186" s="95"/>
      <c r="HX186" s="95"/>
      <c r="HY186" s="95"/>
      <c r="HZ186" s="95"/>
      <c r="IA186" s="95"/>
      <c r="IB186" s="95"/>
      <c r="IC186" s="95"/>
      <c r="ID186" s="95"/>
      <c r="IE186" s="95"/>
      <c r="IF186" s="95"/>
      <c r="IG186" s="95"/>
      <c r="IH186" s="95"/>
      <c r="II186" s="95"/>
      <c r="IJ186" s="95"/>
      <c r="IK186" s="95"/>
      <c r="IL186" s="95"/>
      <c r="IM186" s="95"/>
      <c r="IN186" s="95"/>
      <c r="IO186" s="95"/>
      <c r="IP186" s="95"/>
      <c r="IQ186" s="95"/>
      <c r="IR186" s="95"/>
      <c r="IS186" s="95"/>
      <c r="IT186" s="95"/>
    </row>
    <row r="187" spans="1:254" s="129" customFormat="1" ht="25.5" x14ac:dyDescent="0.2">
      <c r="A187" s="130" t="s">
        <v>92</v>
      </c>
      <c r="B187" s="183">
        <v>510</v>
      </c>
      <c r="C187" s="127" t="s">
        <v>48</v>
      </c>
      <c r="D187" s="127" t="s">
        <v>28</v>
      </c>
      <c r="E187" s="127" t="s">
        <v>169</v>
      </c>
      <c r="F187" s="132" t="s">
        <v>93</v>
      </c>
      <c r="G187" s="133">
        <v>30</v>
      </c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  <c r="CD187" s="95"/>
      <c r="CE187" s="95"/>
      <c r="CF187" s="95"/>
      <c r="CG187" s="95"/>
      <c r="CH187" s="95"/>
      <c r="CI187" s="95"/>
      <c r="CJ187" s="95"/>
      <c r="CK187" s="95"/>
      <c r="CL187" s="95"/>
      <c r="CM187" s="95"/>
      <c r="CN187" s="95"/>
      <c r="CO187" s="95"/>
      <c r="CP187" s="95"/>
      <c r="CQ187" s="95"/>
      <c r="CR187" s="95"/>
      <c r="CS187" s="95"/>
      <c r="CT187" s="95"/>
      <c r="CU187" s="95"/>
      <c r="CV187" s="95"/>
      <c r="CW187" s="95"/>
      <c r="CX187" s="95"/>
      <c r="CY187" s="95"/>
      <c r="CZ187" s="95"/>
      <c r="DA187" s="95"/>
      <c r="DB187" s="95"/>
      <c r="DC187" s="95"/>
      <c r="DD187" s="95"/>
      <c r="DE187" s="95"/>
      <c r="DF187" s="95"/>
      <c r="DG187" s="95"/>
      <c r="DH187" s="95"/>
      <c r="DI187" s="95"/>
      <c r="DJ187" s="95"/>
      <c r="DK187" s="95"/>
      <c r="DL187" s="95"/>
      <c r="DM187" s="95"/>
      <c r="DN187" s="95"/>
      <c r="DO187" s="95"/>
      <c r="DP187" s="95"/>
      <c r="DQ187" s="95"/>
      <c r="DR187" s="95"/>
      <c r="DS187" s="95"/>
      <c r="DT187" s="95"/>
      <c r="DU187" s="95"/>
      <c r="DV187" s="95"/>
      <c r="DW187" s="95"/>
      <c r="DX187" s="95"/>
      <c r="DY187" s="95"/>
      <c r="DZ187" s="95"/>
      <c r="EA187" s="95"/>
      <c r="EB187" s="95"/>
      <c r="EC187" s="95"/>
      <c r="ED187" s="95"/>
      <c r="EE187" s="95"/>
      <c r="EF187" s="95"/>
      <c r="EG187" s="95"/>
      <c r="EH187" s="95"/>
      <c r="EI187" s="95"/>
      <c r="EJ187" s="95"/>
      <c r="EK187" s="95"/>
      <c r="EL187" s="95"/>
      <c r="EM187" s="95"/>
      <c r="EN187" s="95"/>
      <c r="EO187" s="95"/>
      <c r="EP187" s="95"/>
      <c r="EQ187" s="95"/>
      <c r="ER187" s="95"/>
      <c r="ES187" s="95"/>
      <c r="ET187" s="95"/>
      <c r="EU187" s="95"/>
      <c r="EV187" s="95"/>
      <c r="EW187" s="95"/>
      <c r="EX187" s="95"/>
      <c r="EY187" s="95"/>
      <c r="EZ187" s="95"/>
      <c r="FA187" s="95"/>
      <c r="FB187" s="95"/>
      <c r="FC187" s="95"/>
      <c r="FD187" s="95"/>
      <c r="FE187" s="95"/>
      <c r="FF187" s="95"/>
      <c r="FG187" s="95"/>
      <c r="FH187" s="95"/>
      <c r="FI187" s="95"/>
      <c r="FJ187" s="95"/>
      <c r="FK187" s="95"/>
      <c r="FL187" s="95"/>
      <c r="FM187" s="95"/>
      <c r="FN187" s="95"/>
      <c r="FO187" s="95"/>
      <c r="FP187" s="95"/>
      <c r="FQ187" s="95"/>
      <c r="FR187" s="95"/>
      <c r="FS187" s="95"/>
      <c r="FT187" s="95"/>
      <c r="FU187" s="95"/>
      <c r="FV187" s="95"/>
      <c r="FW187" s="95"/>
      <c r="FX187" s="95"/>
      <c r="FY187" s="95"/>
      <c r="FZ187" s="95"/>
      <c r="GA187" s="95"/>
      <c r="GB187" s="95"/>
      <c r="GC187" s="95"/>
      <c r="GD187" s="95"/>
      <c r="GE187" s="95"/>
      <c r="GF187" s="95"/>
      <c r="GG187" s="95"/>
      <c r="GH187" s="95"/>
      <c r="GI187" s="95"/>
      <c r="GJ187" s="95"/>
      <c r="GK187" s="95"/>
      <c r="GL187" s="95"/>
      <c r="GM187" s="95"/>
      <c r="GN187" s="95"/>
      <c r="GO187" s="95"/>
      <c r="GP187" s="95"/>
      <c r="GQ187" s="95"/>
      <c r="GR187" s="95"/>
      <c r="GS187" s="95"/>
      <c r="GT187" s="95"/>
      <c r="GU187" s="95"/>
      <c r="GV187" s="95"/>
      <c r="GW187" s="95"/>
      <c r="GX187" s="95"/>
      <c r="GY187" s="95"/>
      <c r="GZ187" s="95"/>
      <c r="HA187" s="95"/>
      <c r="HB187" s="95"/>
      <c r="HC187" s="95"/>
      <c r="HD187" s="95"/>
      <c r="HE187" s="95"/>
      <c r="HF187" s="95"/>
      <c r="HG187" s="95"/>
      <c r="HH187" s="95"/>
      <c r="HI187" s="95"/>
      <c r="HJ187" s="95"/>
      <c r="HK187" s="95"/>
      <c r="HL187" s="95"/>
      <c r="HM187" s="95"/>
      <c r="HN187" s="95"/>
      <c r="HO187" s="95"/>
      <c r="HP187" s="95"/>
      <c r="HQ187" s="95"/>
      <c r="HR187" s="95"/>
      <c r="HS187" s="95"/>
      <c r="HT187" s="95"/>
      <c r="HU187" s="95"/>
      <c r="HV187" s="95"/>
      <c r="HW187" s="95"/>
      <c r="HX187" s="95"/>
      <c r="HY187" s="95"/>
      <c r="HZ187" s="95"/>
      <c r="IA187" s="95"/>
      <c r="IB187" s="95"/>
      <c r="IC187" s="95"/>
      <c r="ID187" s="95"/>
      <c r="IE187" s="95"/>
      <c r="IF187" s="95"/>
      <c r="IG187" s="95"/>
      <c r="IH187" s="95"/>
      <c r="II187" s="95"/>
      <c r="IJ187" s="95"/>
      <c r="IK187" s="95"/>
      <c r="IL187" s="95"/>
      <c r="IM187" s="95"/>
      <c r="IN187" s="95"/>
      <c r="IO187" s="95"/>
      <c r="IP187" s="95"/>
      <c r="IQ187" s="95"/>
      <c r="IR187" s="95"/>
      <c r="IS187" s="95"/>
      <c r="IT187" s="95"/>
    </row>
    <row r="188" spans="1:254" s="129" customFormat="1" ht="30" customHeight="1" x14ac:dyDescent="0.2">
      <c r="A188" s="125" t="s">
        <v>292</v>
      </c>
      <c r="B188" s="151" t="s">
        <v>281</v>
      </c>
      <c r="C188" s="185" t="s">
        <v>48</v>
      </c>
      <c r="D188" s="185" t="s">
        <v>28</v>
      </c>
      <c r="E188" s="185" t="s">
        <v>79</v>
      </c>
      <c r="F188" s="185"/>
      <c r="G188" s="186">
        <f>SUM(G189)</f>
        <v>167</v>
      </c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  <c r="CD188" s="95"/>
      <c r="CE188" s="95"/>
      <c r="CF188" s="95"/>
      <c r="CG188" s="95"/>
      <c r="CH188" s="95"/>
      <c r="CI188" s="95"/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5"/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/>
      <c r="DI188" s="95"/>
      <c r="DJ188" s="95"/>
      <c r="DK188" s="95"/>
      <c r="DL188" s="95"/>
      <c r="DM188" s="95"/>
      <c r="DN188" s="95"/>
      <c r="DO188" s="95"/>
      <c r="DP188" s="95"/>
      <c r="DQ188" s="95"/>
      <c r="DR188" s="95"/>
      <c r="DS188" s="95"/>
      <c r="DT188" s="95"/>
      <c r="DU188" s="95"/>
      <c r="DV188" s="95"/>
      <c r="DW188" s="95"/>
      <c r="DX188" s="95"/>
      <c r="DY188" s="95"/>
      <c r="DZ188" s="95"/>
      <c r="EA188" s="95"/>
      <c r="EB188" s="95"/>
      <c r="EC188" s="95"/>
      <c r="ED188" s="95"/>
      <c r="EE188" s="95"/>
      <c r="EF188" s="95"/>
      <c r="EG188" s="95"/>
      <c r="EH188" s="95"/>
      <c r="EI188" s="95"/>
      <c r="EJ188" s="95"/>
      <c r="EK188" s="95"/>
      <c r="EL188" s="95"/>
      <c r="EM188" s="95"/>
      <c r="EN188" s="95"/>
      <c r="EO188" s="95"/>
      <c r="EP188" s="95"/>
      <c r="EQ188" s="95"/>
      <c r="ER188" s="95"/>
      <c r="ES188" s="95"/>
      <c r="ET188" s="95"/>
      <c r="EU188" s="95"/>
      <c r="EV188" s="95"/>
      <c r="EW188" s="95"/>
      <c r="EX188" s="95"/>
      <c r="EY188" s="95"/>
      <c r="EZ188" s="95"/>
      <c r="FA188" s="95"/>
      <c r="FB188" s="95"/>
      <c r="FC188" s="95"/>
      <c r="FD188" s="95"/>
      <c r="FE188" s="95"/>
      <c r="FF188" s="95"/>
      <c r="FG188" s="95"/>
      <c r="FH188" s="95"/>
      <c r="FI188" s="95"/>
      <c r="FJ188" s="95"/>
      <c r="FK188" s="95"/>
      <c r="FL188" s="95"/>
      <c r="FM188" s="95"/>
      <c r="FN188" s="95"/>
      <c r="FO188" s="95"/>
      <c r="FP188" s="95"/>
      <c r="FQ188" s="95"/>
      <c r="FR188" s="95"/>
      <c r="FS188" s="95"/>
      <c r="FT188" s="95"/>
      <c r="FU188" s="95"/>
      <c r="FV188" s="95"/>
      <c r="FW188" s="95"/>
      <c r="FX188" s="95"/>
      <c r="FY188" s="95"/>
      <c r="FZ188" s="95"/>
      <c r="GA188" s="95"/>
      <c r="GB188" s="95"/>
      <c r="GC188" s="95"/>
      <c r="GD188" s="95"/>
      <c r="GE188" s="95"/>
      <c r="GF188" s="95"/>
      <c r="GG188" s="95"/>
      <c r="GH188" s="95"/>
      <c r="GI188" s="95"/>
      <c r="GJ188" s="95"/>
      <c r="GK188" s="95"/>
      <c r="GL188" s="95"/>
      <c r="GM188" s="95"/>
      <c r="GN188" s="95"/>
      <c r="GO188" s="95"/>
      <c r="GP188" s="95"/>
      <c r="GQ188" s="95"/>
      <c r="GR188" s="95"/>
      <c r="GS188" s="95"/>
      <c r="GT188" s="95"/>
      <c r="GU188" s="95"/>
      <c r="GV188" s="95"/>
      <c r="GW188" s="95"/>
      <c r="GX188" s="95"/>
      <c r="GY188" s="95"/>
      <c r="GZ188" s="95"/>
      <c r="HA188" s="95"/>
      <c r="HB188" s="95"/>
      <c r="HC188" s="95"/>
      <c r="HD188" s="95"/>
      <c r="HE188" s="95"/>
      <c r="HF188" s="95"/>
      <c r="HG188" s="95"/>
      <c r="HH188" s="95"/>
      <c r="HI188" s="95"/>
      <c r="HJ188" s="95"/>
      <c r="HK188" s="95"/>
      <c r="HL188" s="95"/>
      <c r="HM188" s="95"/>
      <c r="HN188" s="95"/>
      <c r="HO188" s="95"/>
      <c r="HP188" s="95"/>
      <c r="HQ188" s="95"/>
      <c r="HR188" s="95"/>
      <c r="HS188" s="95"/>
      <c r="HT188" s="95"/>
      <c r="HU188" s="95"/>
      <c r="HV188" s="95"/>
      <c r="HW188" s="95"/>
      <c r="HX188" s="95"/>
      <c r="HY188" s="95"/>
      <c r="HZ188" s="95"/>
      <c r="IA188" s="95"/>
      <c r="IB188" s="95"/>
      <c r="IC188" s="95"/>
      <c r="ID188" s="95"/>
      <c r="IE188" s="95"/>
      <c r="IF188" s="95"/>
      <c r="IG188" s="95"/>
      <c r="IH188" s="95"/>
      <c r="II188" s="95"/>
      <c r="IJ188" s="95"/>
      <c r="IK188" s="95"/>
      <c r="IL188" s="95"/>
      <c r="IM188" s="95"/>
      <c r="IN188" s="95"/>
      <c r="IO188" s="95"/>
      <c r="IP188" s="95"/>
      <c r="IQ188" s="95"/>
      <c r="IR188" s="95"/>
      <c r="IS188" s="95"/>
      <c r="IT188" s="95"/>
    </row>
    <row r="189" spans="1:254" ht="25.5" x14ac:dyDescent="0.2">
      <c r="A189" s="130" t="s">
        <v>92</v>
      </c>
      <c r="B189" s="151" t="s">
        <v>281</v>
      </c>
      <c r="C189" s="187" t="s">
        <v>48</v>
      </c>
      <c r="D189" s="187" t="s">
        <v>28</v>
      </c>
      <c r="E189" s="187" t="s">
        <v>79</v>
      </c>
      <c r="F189" s="187" t="s">
        <v>93</v>
      </c>
      <c r="G189" s="188">
        <v>167</v>
      </c>
    </row>
    <row r="190" spans="1:254" x14ac:dyDescent="0.2">
      <c r="A190" s="180" t="s">
        <v>315</v>
      </c>
      <c r="B190" s="117" t="s">
        <v>281</v>
      </c>
      <c r="C190" s="116" t="s">
        <v>48</v>
      </c>
      <c r="D190" s="116" t="s">
        <v>48</v>
      </c>
      <c r="E190" s="116"/>
      <c r="F190" s="116"/>
      <c r="G190" s="118">
        <f>SUM(G195+G193+G191)</f>
        <v>5027.04</v>
      </c>
    </row>
    <row r="191" spans="1:254" ht="27" x14ac:dyDescent="0.25">
      <c r="A191" s="160" t="s">
        <v>316</v>
      </c>
      <c r="B191" s="122" t="s">
        <v>281</v>
      </c>
      <c r="C191" s="135" t="s">
        <v>48</v>
      </c>
      <c r="D191" s="135" t="s">
        <v>48</v>
      </c>
      <c r="E191" s="135" t="s">
        <v>174</v>
      </c>
      <c r="F191" s="135"/>
      <c r="G191" s="123">
        <f>SUM(G192)</f>
        <v>1194.04</v>
      </c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  <c r="BW191" s="155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5"/>
      <c r="CH191" s="155"/>
      <c r="CI191" s="155"/>
      <c r="CJ191" s="155"/>
      <c r="CK191" s="155"/>
      <c r="CL191" s="155"/>
      <c r="CM191" s="155"/>
      <c r="CN191" s="155"/>
      <c r="CO191" s="155"/>
      <c r="CP191" s="155"/>
      <c r="CQ191" s="155"/>
      <c r="CR191" s="155"/>
      <c r="CS191" s="155"/>
      <c r="CT191" s="155"/>
      <c r="CU191" s="155"/>
      <c r="CV191" s="155"/>
      <c r="CW191" s="155"/>
      <c r="CX191" s="155"/>
      <c r="CY191" s="155"/>
      <c r="CZ191" s="155"/>
      <c r="DA191" s="155"/>
      <c r="DB191" s="155"/>
      <c r="DC191" s="155"/>
      <c r="DD191" s="155"/>
      <c r="DE191" s="155"/>
      <c r="DF191" s="155"/>
      <c r="DG191" s="155"/>
      <c r="DH191" s="155"/>
      <c r="DI191" s="155"/>
      <c r="DJ191" s="155"/>
      <c r="DK191" s="155"/>
      <c r="DL191" s="155"/>
      <c r="DM191" s="155"/>
      <c r="DN191" s="155"/>
      <c r="DO191" s="155"/>
      <c r="DP191" s="155"/>
      <c r="DQ191" s="155"/>
      <c r="DR191" s="155"/>
      <c r="DS191" s="155"/>
      <c r="DT191" s="155"/>
      <c r="DU191" s="155"/>
      <c r="DV191" s="155"/>
      <c r="DW191" s="155"/>
      <c r="DX191" s="155"/>
      <c r="DY191" s="155"/>
      <c r="DZ191" s="155"/>
      <c r="EA191" s="155"/>
      <c r="EB191" s="155"/>
      <c r="EC191" s="155"/>
      <c r="ED191" s="155"/>
      <c r="EE191" s="155"/>
      <c r="EF191" s="155"/>
      <c r="EG191" s="155"/>
      <c r="EH191" s="155"/>
      <c r="EI191" s="155"/>
      <c r="EJ191" s="155"/>
      <c r="EK191" s="155"/>
      <c r="EL191" s="155"/>
      <c r="EM191" s="155"/>
      <c r="EN191" s="155"/>
      <c r="EO191" s="155"/>
      <c r="EP191" s="155"/>
      <c r="EQ191" s="155"/>
      <c r="ER191" s="155"/>
      <c r="ES191" s="155"/>
      <c r="ET191" s="155"/>
      <c r="EU191" s="155"/>
      <c r="EV191" s="155"/>
      <c r="EW191" s="155"/>
      <c r="EX191" s="155"/>
      <c r="EY191" s="155"/>
      <c r="EZ191" s="155"/>
      <c r="FA191" s="155"/>
      <c r="FB191" s="155"/>
      <c r="FC191" s="155"/>
      <c r="FD191" s="155"/>
      <c r="FE191" s="155"/>
      <c r="FF191" s="155"/>
      <c r="FG191" s="155"/>
      <c r="FH191" s="155"/>
      <c r="FI191" s="155"/>
      <c r="FJ191" s="155"/>
      <c r="FK191" s="155"/>
      <c r="FL191" s="155"/>
      <c r="FM191" s="155"/>
      <c r="FN191" s="155"/>
      <c r="FO191" s="155"/>
      <c r="FP191" s="155"/>
      <c r="FQ191" s="155"/>
      <c r="FR191" s="155"/>
      <c r="FS191" s="155"/>
      <c r="FT191" s="155"/>
      <c r="FU191" s="155"/>
      <c r="FV191" s="155"/>
      <c r="FW191" s="155"/>
      <c r="FX191" s="155"/>
      <c r="FY191" s="155"/>
      <c r="FZ191" s="155"/>
      <c r="GA191" s="155"/>
      <c r="GB191" s="155"/>
      <c r="GC191" s="155"/>
      <c r="GD191" s="155"/>
      <c r="GE191" s="155"/>
      <c r="GF191" s="155"/>
      <c r="GG191" s="155"/>
      <c r="GH191" s="155"/>
      <c r="GI191" s="155"/>
      <c r="GJ191" s="155"/>
      <c r="GK191" s="155"/>
      <c r="GL191" s="155"/>
      <c r="GM191" s="155"/>
      <c r="GN191" s="155"/>
      <c r="GO191" s="155"/>
      <c r="GP191" s="155"/>
      <c r="GQ191" s="155"/>
      <c r="GR191" s="155"/>
      <c r="GS191" s="155"/>
      <c r="GT191" s="155"/>
      <c r="GU191" s="155"/>
      <c r="GV191" s="155"/>
      <c r="GW191" s="155"/>
      <c r="GX191" s="155"/>
      <c r="GY191" s="155"/>
      <c r="GZ191" s="155"/>
      <c r="HA191" s="155"/>
      <c r="HB191" s="155"/>
      <c r="HC191" s="155"/>
      <c r="HD191" s="155"/>
      <c r="HE191" s="155"/>
      <c r="HF191" s="155"/>
      <c r="HG191" s="155"/>
      <c r="HH191" s="155"/>
      <c r="HI191" s="155"/>
      <c r="HJ191" s="155"/>
      <c r="HK191" s="155"/>
      <c r="HL191" s="155"/>
      <c r="HM191" s="155"/>
      <c r="HN191" s="155"/>
      <c r="HO191" s="155"/>
      <c r="HP191" s="155"/>
      <c r="HQ191" s="155"/>
      <c r="HR191" s="155"/>
      <c r="HS191" s="155"/>
      <c r="HT191" s="155"/>
      <c r="HU191" s="155"/>
      <c r="HV191" s="155"/>
      <c r="HW191" s="155"/>
      <c r="HX191" s="155"/>
      <c r="HY191" s="155"/>
      <c r="HZ191" s="155"/>
      <c r="IA191" s="155"/>
      <c r="IB191" s="155"/>
      <c r="IC191" s="155"/>
      <c r="ID191" s="155"/>
      <c r="IE191" s="155"/>
      <c r="IF191" s="155"/>
      <c r="IG191" s="155"/>
      <c r="IH191" s="155"/>
      <c r="II191" s="155"/>
      <c r="IJ191" s="155"/>
      <c r="IK191" s="155"/>
      <c r="IL191" s="155"/>
      <c r="IM191" s="155"/>
      <c r="IN191" s="155"/>
      <c r="IO191" s="155"/>
      <c r="IP191" s="155"/>
      <c r="IQ191" s="155"/>
      <c r="IR191" s="155"/>
      <c r="IS191" s="155"/>
      <c r="IT191" s="155"/>
    </row>
    <row r="192" spans="1:254" ht="25.5" x14ac:dyDescent="0.2">
      <c r="A192" s="125" t="s">
        <v>92</v>
      </c>
      <c r="B192" s="127" t="s">
        <v>281</v>
      </c>
      <c r="C192" s="137" t="s">
        <v>48</v>
      </c>
      <c r="D192" s="137" t="s">
        <v>48</v>
      </c>
      <c r="E192" s="137" t="s">
        <v>174</v>
      </c>
      <c r="F192" s="137" t="s">
        <v>93</v>
      </c>
      <c r="G192" s="128">
        <v>1194.04</v>
      </c>
    </row>
    <row r="193" spans="1:254" s="91" customFormat="1" ht="27" x14ac:dyDescent="0.25">
      <c r="A193" s="160" t="s">
        <v>316</v>
      </c>
      <c r="B193" s="135" t="s">
        <v>281</v>
      </c>
      <c r="C193" s="135" t="s">
        <v>48</v>
      </c>
      <c r="D193" s="135" t="s">
        <v>48</v>
      </c>
      <c r="E193" s="135" t="s">
        <v>178</v>
      </c>
      <c r="F193" s="135"/>
      <c r="G193" s="123">
        <f>SUM(G194)</f>
        <v>2583</v>
      </c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95"/>
      <c r="DS193" s="95"/>
      <c r="DT193" s="95"/>
      <c r="DU193" s="95"/>
      <c r="DV193" s="95"/>
      <c r="DW193" s="95"/>
      <c r="DX193" s="95"/>
      <c r="DY193" s="95"/>
      <c r="DZ193" s="95"/>
      <c r="EA193" s="95"/>
      <c r="EB193" s="95"/>
      <c r="EC193" s="95"/>
      <c r="ED193" s="95"/>
      <c r="EE193" s="95"/>
      <c r="EF193" s="95"/>
      <c r="EG193" s="95"/>
      <c r="EH193" s="95"/>
      <c r="EI193" s="95"/>
      <c r="EJ193" s="95"/>
      <c r="EK193" s="95"/>
      <c r="EL193" s="95"/>
      <c r="EM193" s="95"/>
      <c r="EN193" s="95"/>
      <c r="EO193" s="95"/>
      <c r="EP193" s="95"/>
      <c r="EQ193" s="95"/>
      <c r="ER193" s="95"/>
      <c r="ES193" s="95"/>
      <c r="ET193" s="95"/>
      <c r="EU193" s="95"/>
      <c r="EV193" s="95"/>
      <c r="EW193" s="95"/>
      <c r="EX193" s="95"/>
      <c r="EY193" s="95"/>
      <c r="EZ193" s="95"/>
      <c r="FA193" s="95"/>
      <c r="FB193" s="95"/>
      <c r="FC193" s="95"/>
      <c r="FD193" s="95"/>
      <c r="FE193" s="95"/>
      <c r="FF193" s="95"/>
      <c r="FG193" s="95"/>
      <c r="FH193" s="95"/>
      <c r="FI193" s="95"/>
      <c r="FJ193" s="95"/>
      <c r="FK193" s="95"/>
      <c r="FL193" s="95"/>
      <c r="FM193" s="95"/>
      <c r="FN193" s="95"/>
      <c r="FO193" s="95"/>
      <c r="FP193" s="95"/>
      <c r="FQ193" s="95"/>
      <c r="FR193" s="95"/>
      <c r="FS193" s="95"/>
      <c r="FT193" s="95"/>
      <c r="FU193" s="95"/>
      <c r="FV193" s="95"/>
      <c r="FW193" s="95"/>
      <c r="FX193" s="95"/>
      <c r="FY193" s="95"/>
      <c r="FZ193" s="95"/>
      <c r="GA193" s="95"/>
      <c r="GB193" s="95"/>
      <c r="GC193" s="95"/>
      <c r="GD193" s="95"/>
      <c r="GE193" s="95"/>
      <c r="GF193" s="95"/>
      <c r="GG193" s="95"/>
      <c r="GH193" s="95"/>
      <c r="GI193" s="95"/>
      <c r="GJ193" s="95"/>
      <c r="GK193" s="95"/>
      <c r="GL193" s="95"/>
      <c r="GM193" s="95"/>
      <c r="GN193" s="95"/>
      <c r="GO193" s="95"/>
      <c r="GP193" s="95"/>
      <c r="GQ193" s="95"/>
      <c r="GR193" s="95"/>
      <c r="GS193" s="95"/>
      <c r="GT193" s="95"/>
      <c r="GU193" s="95"/>
      <c r="GV193" s="95"/>
      <c r="GW193" s="95"/>
      <c r="GX193" s="95"/>
      <c r="GY193" s="95"/>
      <c r="GZ193" s="95"/>
      <c r="HA193" s="95"/>
      <c r="HB193" s="95"/>
      <c r="HC193" s="95"/>
      <c r="HD193" s="95"/>
      <c r="HE193" s="95"/>
      <c r="HF193" s="95"/>
      <c r="HG193" s="95"/>
      <c r="HH193" s="95"/>
      <c r="HI193" s="95"/>
      <c r="HJ193" s="95"/>
      <c r="HK193" s="95"/>
      <c r="HL193" s="95"/>
      <c r="HM193" s="95"/>
      <c r="HN193" s="95"/>
      <c r="HO193" s="95"/>
      <c r="HP193" s="95"/>
      <c r="HQ193" s="95"/>
      <c r="HR193" s="95"/>
      <c r="HS193" s="95"/>
      <c r="HT193" s="95"/>
      <c r="HU193" s="95"/>
      <c r="HV193" s="95"/>
      <c r="HW193" s="95"/>
      <c r="HX193" s="95"/>
      <c r="HY193" s="95"/>
      <c r="HZ193" s="95"/>
      <c r="IA193" s="95"/>
      <c r="IB193" s="95"/>
      <c r="IC193" s="95"/>
      <c r="ID193" s="95"/>
      <c r="IE193" s="95"/>
      <c r="IF193" s="95"/>
      <c r="IG193" s="95"/>
      <c r="IH193" s="95"/>
      <c r="II193" s="95"/>
      <c r="IJ193" s="95"/>
      <c r="IK193" s="95"/>
      <c r="IL193" s="95"/>
      <c r="IM193" s="95"/>
      <c r="IN193" s="95"/>
      <c r="IO193" s="95"/>
      <c r="IP193" s="95"/>
      <c r="IQ193" s="95"/>
      <c r="IR193" s="95"/>
      <c r="IS193" s="95"/>
      <c r="IT193" s="95"/>
    </row>
    <row r="194" spans="1:254" s="129" customFormat="1" ht="25.5" x14ac:dyDescent="0.2">
      <c r="A194" s="125" t="s">
        <v>92</v>
      </c>
      <c r="B194" s="137" t="s">
        <v>281</v>
      </c>
      <c r="C194" s="137" t="s">
        <v>48</v>
      </c>
      <c r="D194" s="137" t="s">
        <v>48</v>
      </c>
      <c r="E194" s="137" t="s">
        <v>178</v>
      </c>
      <c r="F194" s="137" t="s">
        <v>93</v>
      </c>
      <c r="G194" s="128">
        <v>2583</v>
      </c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95"/>
      <c r="DS194" s="95"/>
      <c r="DT194" s="95"/>
      <c r="DU194" s="95"/>
      <c r="DV194" s="95"/>
      <c r="DW194" s="95"/>
      <c r="DX194" s="95"/>
      <c r="DY194" s="95"/>
      <c r="DZ194" s="95"/>
      <c r="EA194" s="95"/>
      <c r="EB194" s="95"/>
      <c r="EC194" s="95"/>
      <c r="ED194" s="95"/>
      <c r="EE194" s="95"/>
      <c r="EF194" s="95"/>
      <c r="EG194" s="95"/>
      <c r="EH194" s="95"/>
      <c r="EI194" s="95"/>
      <c r="EJ194" s="95"/>
      <c r="EK194" s="95"/>
      <c r="EL194" s="95"/>
      <c r="EM194" s="95"/>
      <c r="EN194" s="95"/>
      <c r="EO194" s="95"/>
      <c r="EP194" s="95"/>
      <c r="EQ194" s="95"/>
      <c r="ER194" s="95"/>
      <c r="ES194" s="95"/>
      <c r="ET194" s="95"/>
      <c r="EU194" s="95"/>
      <c r="EV194" s="95"/>
      <c r="EW194" s="95"/>
      <c r="EX194" s="95"/>
      <c r="EY194" s="95"/>
      <c r="EZ194" s="95"/>
      <c r="FA194" s="95"/>
      <c r="FB194" s="95"/>
      <c r="FC194" s="95"/>
      <c r="FD194" s="95"/>
      <c r="FE194" s="95"/>
      <c r="FF194" s="95"/>
      <c r="FG194" s="95"/>
      <c r="FH194" s="95"/>
      <c r="FI194" s="95"/>
      <c r="FJ194" s="95"/>
      <c r="FK194" s="95"/>
      <c r="FL194" s="95"/>
      <c r="FM194" s="95"/>
      <c r="FN194" s="95"/>
      <c r="FO194" s="95"/>
      <c r="FP194" s="95"/>
      <c r="FQ194" s="95"/>
      <c r="FR194" s="95"/>
      <c r="FS194" s="95"/>
      <c r="FT194" s="95"/>
      <c r="FU194" s="95"/>
      <c r="FV194" s="95"/>
      <c r="FW194" s="95"/>
      <c r="FX194" s="95"/>
      <c r="FY194" s="95"/>
      <c r="FZ194" s="95"/>
      <c r="GA194" s="95"/>
      <c r="GB194" s="95"/>
      <c r="GC194" s="95"/>
      <c r="GD194" s="95"/>
      <c r="GE194" s="95"/>
      <c r="GF194" s="95"/>
      <c r="GG194" s="95"/>
      <c r="GH194" s="95"/>
      <c r="GI194" s="95"/>
      <c r="GJ194" s="95"/>
      <c r="GK194" s="95"/>
      <c r="GL194" s="95"/>
      <c r="GM194" s="95"/>
      <c r="GN194" s="95"/>
      <c r="GO194" s="95"/>
      <c r="GP194" s="95"/>
      <c r="GQ194" s="95"/>
      <c r="GR194" s="95"/>
      <c r="GS194" s="95"/>
      <c r="GT194" s="95"/>
      <c r="GU194" s="95"/>
      <c r="GV194" s="95"/>
      <c r="GW194" s="95"/>
      <c r="GX194" s="95"/>
      <c r="GY194" s="95"/>
      <c r="GZ194" s="95"/>
      <c r="HA194" s="95"/>
      <c r="HB194" s="95"/>
      <c r="HC194" s="95"/>
      <c r="HD194" s="95"/>
      <c r="HE194" s="95"/>
      <c r="HF194" s="95"/>
      <c r="HG194" s="95"/>
      <c r="HH194" s="95"/>
      <c r="HI194" s="95"/>
      <c r="HJ194" s="95"/>
      <c r="HK194" s="95"/>
      <c r="HL194" s="95"/>
      <c r="HM194" s="95"/>
      <c r="HN194" s="95"/>
      <c r="HO194" s="95"/>
      <c r="HP194" s="95"/>
      <c r="HQ194" s="95"/>
      <c r="HR194" s="95"/>
      <c r="HS194" s="95"/>
      <c r="HT194" s="95"/>
      <c r="HU194" s="95"/>
      <c r="HV194" s="95"/>
      <c r="HW194" s="95"/>
      <c r="HX194" s="95"/>
      <c r="HY194" s="95"/>
      <c r="HZ194" s="95"/>
      <c r="IA194" s="95"/>
      <c r="IB194" s="95"/>
      <c r="IC194" s="95"/>
      <c r="ID194" s="95"/>
      <c r="IE194" s="95"/>
      <c r="IF194" s="95"/>
      <c r="IG194" s="95"/>
      <c r="IH194" s="95"/>
      <c r="II194" s="95"/>
      <c r="IJ194" s="95"/>
      <c r="IK194" s="95"/>
      <c r="IL194" s="95"/>
      <c r="IM194" s="95"/>
      <c r="IN194" s="95"/>
      <c r="IO194" s="95"/>
      <c r="IP194" s="95"/>
      <c r="IQ194" s="95"/>
      <c r="IR194" s="95"/>
      <c r="IS194" s="95"/>
      <c r="IT194" s="95"/>
    </row>
    <row r="195" spans="1:254" s="129" customFormat="1" ht="13.5" x14ac:dyDescent="0.25">
      <c r="A195" s="120" t="s">
        <v>76</v>
      </c>
      <c r="B195" s="122" t="s">
        <v>281</v>
      </c>
      <c r="C195" s="135" t="s">
        <v>48</v>
      </c>
      <c r="D195" s="135" t="s">
        <v>48</v>
      </c>
      <c r="E195" s="135" t="s">
        <v>77</v>
      </c>
      <c r="F195" s="135"/>
      <c r="G195" s="123">
        <f>SUM(G198+G196)</f>
        <v>1250</v>
      </c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  <c r="CW195" s="95"/>
      <c r="CX195" s="95"/>
      <c r="CY195" s="95"/>
      <c r="CZ195" s="95"/>
      <c r="DA195" s="95"/>
      <c r="DB195" s="95"/>
      <c r="DC195" s="95"/>
      <c r="DD195" s="95"/>
      <c r="DE195" s="95"/>
      <c r="DF195" s="95"/>
      <c r="DG195" s="95"/>
      <c r="DH195" s="95"/>
      <c r="DI195" s="95"/>
      <c r="DJ195" s="95"/>
      <c r="DK195" s="95"/>
      <c r="DL195" s="95"/>
      <c r="DM195" s="95"/>
      <c r="DN195" s="95"/>
      <c r="DO195" s="95"/>
      <c r="DP195" s="95"/>
      <c r="DQ195" s="95"/>
      <c r="DR195" s="95"/>
      <c r="DS195" s="95"/>
      <c r="DT195" s="95"/>
      <c r="DU195" s="95"/>
      <c r="DV195" s="95"/>
      <c r="DW195" s="95"/>
      <c r="DX195" s="95"/>
      <c r="DY195" s="95"/>
      <c r="DZ195" s="95"/>
      <c r="EA195" s="95"/>
      <c r="EB195" s="95"/>
      <c r="EC195" s="95"/>
      <c r="ED195" s="95"/>
      <c r="EE195" s="95"/>
      <c r="EF195" s="95"/>
      <c r="EG195" s="95"/>
      <c r="EH195" s="95"/>
      <c r="EI195" s="95"/>
      <c r="EJ195" s="95"/>
      <c r="EK195" s="95"/>
      <c r="EL195" s="95"/>
      <c r="EM195" s="95"/>
      <c r="EN195" s="95"/>
      <c r="EO195" s="95"/>
      <c r="EP195" s="95"/>
      <c r="EQ195" s="95"/>
      <c r="ER195" s="95"/>
      <c r="ES195" s="95"/>
      <c r="ET195" s="95"/>
      <c r="EU195" s="95"/>
      <c r="EV195" s="95"/>
      <c r="EW195" s="95"/>
      <c r="EX195" s="95"/>
      <c r="EY195" s="95"/>
      <c r="EZ195" s="95"/>
      <c r="FA195" s="95"/>
      <c r="FB195" s="95"/>
      <c r="FC195" s="95"/>
      <c r="FD195" s="95"/>
      <c r="FE195" s="95"/>
      <c r="FF195" s="95"/>
      <c r="FG195" s="95"/>
      <c r="FH195" s="95"/>
      <c r="FI195" s="95"/>
      <c r="FJ195" s="95"/>
      <c r="FK195" s="95"/>
      <c r="FL195" s="95"/>
      <c r="FM195" s="95"/>
      <c r="FN195" s="95"/>
      <c r="FO195" s="95"/>
      <c r="FP195" s="95"/>
      <c r="FQ195" s="95"/>
      <c r="FR195" s="95"/>
      <c r="FS195" s="95"/>
      <c r="FT195" s="95"/>
      <c r="FU195" s="95"/>
      <c r="FV195" s="95"/>
      <c r="FW195" s="95"/>
      <c r="FX195" s="95"/>
      <c r="FY195" s="95"/>
      <c r="FZ195" s="95"/>
      <c r="GA195" s="95"/>
      <c r="GB195" s="95"/>
      <c r="GC195" s="95"/>
      <c r="GD195" s="95"/>
      <c r="GE195" s="95"/>
      <c r="GF195" s="95"/>
      <c r="GG195" s="95"/>
      <c r="GH195" s="95"/>
      <c r="GI195" s="95"/>
      <c r="GJ195" s="95"/>
      <c r="GK195" s="95"/>
      <c r="GL195" s="95"/>
      <c r="GM195" s="95"/>
      <c r="GN195" s="95"/>
      <c r="GO195" s="95"/>
      <c r="GP195" s="95"/>
      <c r="GQ195" s="95"/>
      <c r="GR195" s="95"/>
      <c r="GS195" s="95"/>
      <c r="GT195" s="95"/>
      <c r="GU195" s="95"/>
      <c r="GV195" s="95"/>
      <c r="GW195" s="95"/>
      <c r="GX195" s="95"/>
      <c r="GY195" s="95"/>
      <c r="GZ195" s="95"/>
      <c r="HA195" s="95"/>
      <c r="HB195" s="95"/>
      <c r="HC195" s="95"/>
      <c r="HD195" s="95"/>
      <c r="HE195" s="95"/>
      <c r="HF195" s="95"/>
      <c r="HG195" s="95"/>
      <c r="HH195" s="95"/>
      <c r="HI195" s="95"/>
      <c r="HJ195" s="95"/>
      <c r="HK195" s="95"/>
      <c r="HL195" s="95"/>
      <c r="HM195" s="95"/>
      <c r="HN195" s="95"/>
      <c r="HO195" s="95"/>
      <c r="HP195" s="95"/>
      <c r="HQ195" s="95"/>
      <c r="HR195" s="95"/>
      <c r="HS195" s="95"/>
      <c r="HT195" s="95"/>
      <c r="HU195" s="95"/>
      <c r="HV195" s="95"/>
      <c r="HW195" s="95"/>
      <c r="HX195" s="95"/>
      <c r="HY195" s="95"/>
      <c r="HZ195" s="95"/>
      <c r="IA195" s="95"/>
      <c r="IB195" s="95"/>
      <c r="IC195" s="95"/>
      <c r="ID195" s="95"/>
      <c r="IE195" s="95"/>
      <c r="IF195" s="95"/>
      <c r="IG195" s="95"/>
      <c r="IH195" s="95"/>
      <c r="II195" s="95"/>
      <c r="IJ195" s="95"/>
      <c r="IK195" s="95"/>
      <c r="IL195" s="95"/>
      <c r="IM195" s="95"/>
      <c r="IN195" s="95"/>
      <c r="IO195" s="95"/>
      <c r="IP195" s="95"/>
      <c r="IQ195" s="95"/>
      <c r="IR195" s="95"/>
      <c r="IS195" s="95"/>
      <c r="IT195" s="95"/>
    </row>
    <row r="196" spans="1:254" ht="25.5" x14ac:dyDescent="0.2">
      <c r="A196" s="175" t="s">
        <v>312</v>
      </c>
      <c r="B196" s="151" t="s">
        <v>281</v>
      </c>
      <c r="C196" s="147" t="s">
        <v>48</v>
      </c>
      <c r="D196" s="147" t="s">
        <v>48</v>
      </c>
      <c r="E196" s="147" t="s">
        <v>179</v>
      </c>
      <c r="F196" s="147"/>
      <c r="G196" s="133">
        <f>SUM(G197)</f>
        <v>1000</v>
      </c>
    </row>
    <row r="197" spans="1:254" ht="25.5" x14ac:dyDescent="0.2">
      <c r="A197" s="125" t="s">
        <v>92</v>
      </c>
      <c r="B197" s="127" t="s">
        <v>281</v>
      </c>
      <c r="C197" s="137" t="s">
        <v>48</v>
      </c>
      <c r="D197" s="137" t="s">
        <v>48</v>
      </c>
      <c r="E197" s="137" t="s">
        <v>179</v>
      </c>
      <c r="F197" s="137" t="s">
        <v>93</v>
      </c>
      <c r="G197" s="128">
        <v>1000</v>
      </c>
    </row>
    <row r="198" spans="1:254" s="129" customFormat="1" x14ac:dyDescent="0.2">
      <c r="A198" s="175" t="s">
        <v>180</v>
      </c>
      <c r="B198" s="132" t="s">
        <v>281</v>
      </c>
      <c r="C198" s="147" t="s">
        <v>48</v>
      </c>
      <c r="D198" s="147" t="s">
        <v>48</v>
      </c>
      <c r="E198" s="132" t="s">
        <v>181</v>
      </c>
      <c r="F198" s="132"/>
      <c r="G198" s="174">
        <f>SUM(G199)</f>
        <v>250</v>
      </c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  <c r="CI198" s="91"/>
      <c r="CJ198" s="91"/>
      <c r="CK198" s="91"/>
      <c r="CL198" s="91"/>
      <c r="CM198" s="91"/>
      <c r="CN198" s="91"/>
      <c r="CO198" s="91"/>
      <c r="CP198" s="91"/>
      <c r="CQ198" s="91"/>
      <c r="CR198" s="91"/>
      <c r="CS198" s="91"/>
      <c r="CT198" s="91"/>
      <c r="CU198" s="91"/>
      <c r="CV198" s="91"/>
      <c r="CW198" s="91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1"/>
      <c r="HT198" s="91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</row>
    <row r="199" spans="1:254" ht="25.5" x14ac:dyDescent="0.2">
      <c r="A199" s="125" t="s">
        <v>283</v>
      </c>
      <c r="B199" s="127" t="s">
        <v>281</v>
      </c>
      <c r="C199" s="137" t="s">
        <v>48</v>
      </c>
      <c r="D199" s="137" t="s">
        <v>48</v>
      </c>
      <c r="E199" s="137" t="s">
        <v>181</v>
      </c>
      <c r="F199" s="127" t="s">
        <v>32</v>
      </c>
      <c r="G199" s="165">
        <v>250</v>
      </c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129"/>
      <c r="BA199" s="129"/>
      <c r="BB199" s="129"/>
      <c r="BC199" s="129"/>
      <c r="BD199" s="129"/>
      <c r="BE199" s="129"/>
      <c r="BF199" s="129"/>
      <c r="BG199" s="129"/>
      <c r="BH199" s="129"/>
      <c r="BI199" s="129"/>
      <c r="BJ199" s="129"/>
      <c r="BK199" s="129"/>
      <c r="BL199" s="129"/>
      <c r="BM199" s="129"/>
      <c r="BN199" s="129"/>
      <c r="BO199" s="129"/>
      <c r="BP199" s="129"/>
      <c r="BQ199" s="129"/>
      <c r="BR199" s="129"/>
      <c r="BS199" s="129"/>
      <c r="BT199" s="129"/>
      <c r="BU199" s="129"/>
      <c r="BV199" s="129"/>
      <c r="BW199" s="129"/>
      <c r="BX199" s="129"/>
      <c r="BY199" s="129"/>
      <c r="BZ199" s="129"/>
      <c r="CA199" s="129"/>
      <c r="CB199" s="129"/>
      <c r="CC199" s="129"/>
      <c r="CD199" s="129"/>
      <c r="CE199" s="129"/>
      <c r="CF199" s="129"/>
      <c r="CG199" s="129"/>
      <c r="CH199" s="129"/>
      <c r="CI199" s="129"/>
      <c r="CJ199" s="129"/>
      <c r="CK199" s="129"/>
      <c r="CL199" s="129"/>
      <c r="CM199" s="129"/>
      <c r="CN199" s="129"/>
      <c r="CO199" s="129"/>
      <c r="CP199" s="129"/>
      <c r="CQ199" s="129"/>
      <c r="CR199" s="129"/>
      <c r="CS199" s="129"/>
      <c r="CT199" s="129"/>
      <c r="CU199" s="129"/>
      <c r="CV199" s="129"/>
      <c r="CW199" s="129"/>
      <c r="CX199" s="129"/>
      <c r="CY199" s="129"/>
      <c r="CZ199" s="129"/>
      <c r="DA199" s="129"/>
      <c r="DB199" s="129"/>
      <c r="DC199" s="129"/>
      <c r="DD199" s="129"/>
      <c r="DE199" s="129"/>
      <c r="DF199" s="129"/>
      <c r="DG199" s="129"/>
      <c r="DH199" s="129"/>
      <c r="DI199" s="129"/>
      <c r="DJ199" s="129"/>
      <c r="DK199" s="129"/>
      <c r="DL199" s="129"/>
      <c r="DM199" s="129"/>
      <c r="DN199" s="129"/>
      <c r="DO199" s="129"/>
      <c r="DP199" s="129"/>
      <c r="DQ199" s="129"/>
      <c r="DR199" s="129"/>
      <c r="DS199" s="129"/>
      <c r="DT199" s="129"/>
      <c r="DU199" s="129"/>
      <c r="DV199" s="129"/>
      <c r="DW199" s="129"/>
      <c r="DX199" s="129"/>
      <c r="DY199" s="129"/>
      <c r="DZ199" s="129"/>
      <c r="EA199" s="129"/>
      <c r="EB199" s="129"/>
      <c r="EC199" s="129"/>
      <c r="ED199" s="129"/>
      <c r="EE199" s="129"/>
      <c r="EF199" s="129"/>
      <c r="EG199" s="129"/>
      <c r="EH199" s="129"/>
      <c r="EI199" s="129"/>
      <c r="EJ199" s="129"/>
      <c r="EK199" s="129"/>
      <c r="EL199" s="129"/>
      <c r="EM199" s="129"/>
      <c r="EN199" s="129"/>
      <c r="EO199" s="129"/>
      <c r="EP199" s="129"/>
      <c r="EQ199" s="129"/>
      <c r="ER199" s="129"/>
      <c r="ES199" s="129"/>
      <c r="ET199" s="129"/>
      <c r="EU199" s="129"/>
      <c r="EV199" s="129"/>
      <c r="EW199" s="129"/>
      <c r="EX199" s="129"/>
      <c r="EY199" s="129"/>
      <c r="EZ199" s="129"/>
      <c r="FA199" s="129"/>
      <c r="FB199" s="129"/>
      <c r="FC199" s="129"/>
      <c r="FD199" s="129"/>
      <c r="FE199" s="129"/>
      <c r="FF199" s="129"/>
      <c r="FG199" s="129"/>
      <c r="FH199" s="129"/>
      <c r="FI199" s="129"/>
      <c r="FJ199" s="129"/>
      <c r="FK199" s="129"/>
      <c r="FL199" s="129"/>
      <c r="FM199" s="129"/>
      <c r="FN199" s="129"/>
      <c r="FO199" s="129"/>
      <c r="FP199" s="129"/>
      <c r="FQ199" s="129"/>
      <c r="FR199" s="129"/>
      <c r="FS199" s="129"/>
      <c r="FT199" s="129"/>
      <c r="FU199" s="129"/>
      <c r="FV199" s="129"/>
      <c r="FW199" s="129"/>
      <c r="FX199" s="129"/>
      <c r="FY199" s="129"/>
      <c r="FZ199" s="129"/>
      <c r="GA199" s="129"/>
      <c r="GB199" s="129"/>
      <c r="GC199" s="129"/>
      <c r="GD199" s="129"/>
      <c r="GE199" s="129"/>
      <c r="GF199" s="129"/>
      <c r="GG199" s="129"/>
      <c r="GH199" s="129"/>
      <c r="GI199" s="129"/>
      <c r="GJ199" s="129"/>
      <c r="GK199" s="129"/>
      <c r="GL199" s="129"/>
      <c r="GM199" s="129"/>
      <c r="GN199" s="129"/>
      <c r="GO199" s="129"/>
      <c r="GP199" s="129"/>
      <c r="GQ199" s="129"/>
      <c r="GR199" s="129"/>
      <c r="GS199" s="129"/>
      <c r="GT199" s="129"/>
      <c r="GU199" s="129"/>
      <c r="GV199" s="129"/>
      <c r="GW199" s="129"/>
      <c r="GX199" s="129"/>
      <c r="GY199" s="129"/>
      <c r="GZ199" s="129"/>
      <c r="HA199" s="129"/>
      <c r="HB199" s="129"/>
      <c r="HC199" s="129"/>
      <c r="HD199" s="129"/>
      <c r="HE199" s="129"/>
      <c r="HF199" s="129"/>
      <c r="HG199" s="129"/>
      <c r="HH199" s="129"/>
      <c r="HI199" s="129"/>
      <c r="HJ199" s="129"/>
      <c r="HK199" s="129"/>
      <c r="HL199" s="129"/>
      <c r="HM199" s="129"/>
      <c r="HN199" s="129"/>
      <c r="HO199" s="129"/>
      <c r="HP199" s="129"/>
      <c r="HQ199" s="129"/>
      <c r="HR199" s="129"/>
      <c r="HS199" s="129"/>
      <c r="HT199" s="129"/>
      <c r="HU199" s="129"/>
      <c r="HV199" s="129"/>
      <c r="HW199" s="129"/>
      <c r="HX199" s="129"/>
      <c r="HY199" s="129"/>
      <c r="HZ199" s="129"/>
      <c r="IA199" s="129"/>
      <c r="IB199" s="129"/>
      <c r="IC199" s="129"/>
      <c r="ID199" s="129"/>
      <c r="IE199" s="129"/>
      <c r="IF199" s="129"/>
      <c r="IG199" s="129"/>
      <c r="IH199" s="129"/>
      <c r="II199" s="129"/>
      <c r="IJ199" s="129"/>
      <c r="IK199" s="129"/>
      <c r="IL199" s="129"/>
      <c r="IM199" s="129"/>
      <c r="IN199" s="129"/>
      <c r="IO199" s="129"/>
      <c r="IP199" s="129"/>
      <c r="IQ199" s="129"/>
      <c r="IR199" s="129"/>
      <c r="IS199" s="129"/>
      <c r="IT199" s="129"/>
    </row>
    <row r="200" spans="1:254" x14ac:dyDescent="0.2">
      <c r="A200" s="180" t="s">
        <v>182</v>
      </c>
      <c r="B200" s="117" t="s">
        <v>281</v>
      </c>
      <c r="C200" s="116" t="s">
        <v>48</v>
      </c>
      <c r="D200" s="116" t="s">
        <v>101</v>
      </c>
      <c r="E200" s="116"/>
      <c r="F200" s="116"/>
      <c r="G200" s="118">
        <f>SUM(G201)</f>
        <v>350</v>
      </c>
    </row>
    <row r="201" spans="1:254" ht="13.5" x14ac:dyDescent="0.25">
      <c r="A201" s="120" t="s">
        <v>76</v>
      </c>
      <c r="B201" s="178">
        <v>510</v>
      </c>
      <c r="C201" s="135" t="s">
        <v>48</v>
      </c>
      <c r="D201" s="135" t="s">
        <v>101</v>
      </c>
      <c r="E201" s="122" t="s">
        <v>77</v>
      </c>
      <c r="F201" s="122"/>
      <c r="G201" s="123">
        <f>SUM(G202)</f>
        <v>350</v>
      </c>
    </row>
    <row r="202" spans="1:254" ht="25.5" x14ac:dyDescent="0.2">
      <c r="A202" s="175" t="s">
        <v>312</v>
      </c>
      <c r="B202" s="147" t="s">
        <v>281</v>
      </c>
      <c r="C202" s="147" t="s">
        <v>48</v>
      </c>
      <c r="D202" s="147" t="s">
        <v>101</v>
      </c>
      <c r="E202" s="147" t="s">
        <v>179</v>
      </c>
      <c r="F202" s="147"/>
      <c r="G202" s="133">
        <f>SUM(G203)</f>
        <v>350</v>
      </c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  <c r="CI202" s="91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  <c r="CU202" s="91"/>
      <c r="CV202" s="91"/>
      <c r="CW202" s="91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1"/>
      <c r="HT202" s="91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</row>
    <row r="203" spans="1:254" ht="25.5" x14ac:dyDescent="0.2">
      <c r="A203" s="125" t="s">
        <v>283</v>
      </c>
      <c r="B203" s="137" t="s">
        <v>281</v>
      </c>
      <c r="C203" s="137" t="s">
        <v>48</v>
      </c>
      <c r="D203" s="137" t="s">
        <v>101</v>
      </c>
      <c r="E203" s="137" t="s">
        <v>179</v>
      </c>
      <c r="F203" s="137" t="s">
        <v>32</v>
      </c>
      <c r="G203" s="128">
        <v>350</v>
      </c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29"/>
      <c r="BZ203" s="129"/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29"/>
      <c r="CU203" s="129"/>
      <c r="CV203" s="129"/>
      <c r="CW203" s="129"/>
      <c r="CX203" s="129"/>
      <c r="CY203" s="129"/>
      <c r="CZ203" s="129"/>
      <c r="DA203" s="129"/>
      <c r="DB203" s="129"/>
      <c r="DC203" s="129"/>
      <c r="DD203" s="129"/>
      <c r="DE203" s="129"/>
      <c r="DF203" s="129"/>
      <c r="DG203" s="129"/>
      <c r="DH203" s="129"/>
      <c r="DI203" s="129"/>
      <c r="DJ203" s="129"/>
      <c r="DK203" s="129"/>
      <c r="DL203" s="129"/>
      <c r="DM203" s="129"/>
      <c r="DN203" s="129"/>
      <c r="DO203" s="129"/>
      <c r="DP203" s="129"/>
      <c r="DQ203" s="129"/>
      <c r="DR203" s="129"/>
      <c r="DS203" s="129"/>
      <c r="DT203" s="129"/>
      <c r="DU203" s="129"/>
      <c r="DV203" s="129"/>
      <c r="DW203" s="129"/>
      <c r="DX203" s="129"/>
      <c r="DY203" s="129"/>
      <c r="DZ203" s="129"/>
      <c r="EA203" s="129"/>
      <c r="EB203" s="129"/>
      <c r="EC203" s="129"/>
      <c r="ED203" s="129"/>
      <c r="EE203" s="129"/>
      <c r="EF203" s="129"/>
      <c r="EG203" s="129"/>
      <c r="EH203" s="129"/>
      <c r="EI203" s="129"/>
      <c r="EJ203" s="129"/>
      <c r="EK203" s="129"/>
      <c r="EL203" s="129"/>
      <c r="EM203" s="129"/>
      <c r="EN203" s="129"/>
      <c r="EO203" s="129"/>
      <c r="EP203" s="129"/>
      <c r="EQ203" s="129"/>
      <c r="ER203" s="129"/>
      <c r="ES203" s="129"/>
      <c r="ET203" s="129"/>
      <c r="EU203" s="129"/>
      <c r="EV203" s="129"/>
      <c r="EW203" s="129"/>
      <c r="EX203" s="129"/>
      <c r="EY203" s="129"/>
      <c r="EZ203" s="129"/>
      <c r="FA203" s="129"/>
      <c r="FB203" s="129"/>
      <c r="FC203" s="129"/>
      <c r="FD203" s="129"/>
      <c r="FE203" s="129"/>
      <c r="FF203" s="129"/>
      <c r="FG203" s="129"/>
      <c r="FH203" s="129"/>
      <c r="FI203" s="129"/>
      <c r="FJ203" s="129"/>
      <c r="FK203" s="129"/>
      <c r="FL203" s="129"/>
      <c r="FM203" s="129"/>
      <c r="FN203" s="129"/>
      <c r="FO203" s="129"/>
      <c r="FP203" s="129"/>
      <c r="FQ203" s="129"/>
      <c r="FR203" s="129"/>
      <c r="FS203" s="129"/>
      <c r="FT203" s="129"/>
      <c r="FU203" s="129"/>
      <c r="FV203" s="129"/>
      <c r="FW203" s="129"/>
      <c r="FX203" s="129"/>
      <c r="FY203" s="129"/>
      <c r="FZ203" s="129"/>
      <c r="GA203" s="129"/>
      <c r="GB203" s="129"/>
      <c r="GC203" s="129"/>
      <c r="GD203" s="129"/>
      <c r="GE203" s="129"/>
      <c r="GF203" s="129"/>
      <c r="GG203" s="129"/>
      <c r="GH203" s="129"/>
      <c r="GI203" s="129"/>
      <c r="GJ203" s="129"/>
      <c r="GK203" s="129"/>
      <c r="GL203" s="129"/>
      <c r="GM203" s="129"/>
      <c r="GN203" s="129"/>
      <c r="GO203" s="129"/>
      <c r="GP203" s="129"/>
      <c r="GQ203" s="129"/>
      <c r="GR203" s="129"/>
      <c r="GS203" s="129"/>
      <c r="GT203" s="129"/>
      <c r="GU203" s="129"/>
      <c r="GV203" s="129"/>
      <c r="GW203" s="129"/>
      <c r="GX203" s="129"/>
      <c r="GY203" s="129"/>
      <c r="GZ203" s="129"/>
      <c r="HA203" s="129"/>
      <c r="HB203" s="129"/>
      <c r="HC203" s="129"/>
      <c r="HD203" s="129"/>
      <c r="HE203" s="129"/>
      <c r="HF203" s="129"/>
      <c r="HG203" s="129"/>
      <c r="HH203" s="129"/>
      <c r="HI203" s="129"/>
      <c r="HJ203" s="129"/>
      <c r="HK203" s="129"/>
      <c r="HL203" s="129"/>
      <c r="HM203" s="129"/>
      <c r="HN203" s="129"/>
      <c r="HO203" s="129"/>
      <c r="HP203" s="129"/>
      <c r="HQ203" s="129"/>
      <c r="HR203" s="129"/>
      <c r="HS203" s="129"/>
      <c r="HT203" s="129"/>
      <c r="HU203" s="129"/>
      <c r="HV203" s="129"/>
      <c r="HW203" s="129"/>
      <c r="HX203" s="129"/>
      <c r="HY203" s="129"/>
      <c r="HZ203" s="129"/>
      <c r="IA203" s="129"/>
      <c r="IB203" s="129"/>
      <c r="IC203" s="129"/>
      <c r="ID203" s="129"/>
      <c r="IE203" s="129"/>
      <c r="IF203" s="129"/>
      <c r="IG203" s="129"/>
      <c r="IH203" s="129"/>
      <c r="II203" s="129"/>
      <c r="IJ203" s="129"/>
      <c r="IK203" s="129"/>
      <c r="IL203" s="129"/>
      <c r="IM203" s="129"/>
      <c r="IN203" s="129"/>
      <c r="IO203" s="129"/>
      <c r="IP203" s="129"/>
      <c r="IQ203" s="129"/>
      <c r="IR203" s="129"/>
      <c r="IS203" s="129"/>
      <c r="IT203" s="129"/>
    </row>
    <row r="204" spans="1:254" ht="15.75" x14ac:dyDescent="0.25">
      <c r="A204" s="161" t="s">
        <v>183</v>
      </c>
      <c r="B204" s="141" t="s">
        <v>281</v>
      </c>
      <c r="C204" s="157" t="s">
        <v>96</v>
      </c>
      <c r="D204" s="157"/>
      <c r="E204" s="157"/>
      <c r="F204" s="157"/>
      <c r="G204" s="158">
        <f>SUM(G205+G217)</f>
        <v>81590.89</v>
      </c>
    </row>
    <row r="205" spans="1:254" s="129" customFormat="1" ht="14.25" x14ac:dyDescent="0.2">
      <c r="A205" s="134" t="s">
        <v>184</v>
      </c>
      <c r="B205" s="117" t="s">
        <v>281</v>
      </c>
      <c r="C205" s="113" t="s">
        <v>96</v>
      </c>
      <c r="D205" s="113" t="s">
        <v>19</v>
      </c>
      <c r="E205" s="113"/>
      <c r="F205" s="113"/>
      <c r="G205" s="114">
        <f>SUM(G210+G206+G208)</f>
        <v>37923.19</v>
      </c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5"/>
      <c r="EF205" s="95"/>
      <c r="EG205" s="95"/>
      <c r="EH205" s="95"/>
      <c r="EI205" s="95"/>
      <c r="EJ205" s="95"/>
      <c r="EK205" s="95"/>
      <c r="EL205" s="95"/>
      <c r="EM205" s="95"/>
      <c r="EN205" s="95"/>
      <c r="EO205" s="95"/>
      <c r="EP205" s="95"/>
      <c r="EQ205" s="95"/>
      <c r="ER205" s="95"/>
      <c r="ES205" s="95"/>
      <c r="ET205" s="95"/>
      <c r="EU205" s="95"/>
      <c r="EV205" s="95"/>
      <c r="EW205" s="95"/>
      <c r="EX205" s="95"/>
      <c r="EY205" s="95"/>
      <c r="EZ205" s="95"/>
      <c r="FA205" s="95"/>
      <c r="FB205" s="95"/>
      <c r="FC205" s="95"/>
      <c r="FD205" s="95"/>
      <c r="FE205" s="95"/>
      <c r="FF205" s="95"/>
      <c r="FG205" s="95"/>
      <c r="FH205" s="95"/>
      <c r="FI205" s="95"/>
      <c r="FJ205" s="95"/>
      <c r="FK205" s="95"/>
      <c r="FL205" s="95"/>
      <c r="FM205" s="95"/>
      <c r="FN205" s="95"/>
      <c r="FO205" s="95"/>
      <c r="FP205" s="95"/>
      <c r="FQ205" s="95"/>
      <c r="FR205" s="95"/>
      <c r="FS205" s="95"/>
      <c r="FT205" s="95"/>
      <c r="FU205" s="95"/>
      <c r="FV205" s="95"/>
      <c r="FW205" s="95"/>
      <c r="FX205" s="95"/>
      <c r="FY205" s="95"/>
      <c r="FZ205" s="95"/>
      <c r="GA205" s="95"/>
      <c r="GB205" s="95"/>
      <c r="GC205" s="95"/>
      <c r="GD205" s="95"/>
      <c r="GE205" s="95"/>
      <c r="GF205" s="95"/>
      <c r="GG205" s="95"/>
      <c r="GH205" s="95"/>
      <c r="GI205" s="95"/>
      <c r="GJ205" s="95"/>
      <c r="GK205" s="95"/>
      <c r="GL205" s="95"/>
      <c r="GM205" s="95"/>
      <c r="GN205" s="95"/>
      <c r="GO205" s="95"/>
      <c r="GP205" s="95"/>
      <c r="GQ205" s="95"/>
      <c r="GR205" s="95"/>
      <c r="GS205" s="95"/>
      <c r="GT205" s="95"/>
      <c r="GU205" s="95"/>
      <c r="GV205" s="95"/>
      <c r="GW205" s="95"/>
      <c r="GX205" s="95"/>
      <c r="GY205" s="95"/>
      <c r="GZ205" s="95"/>
      <c r="HA205" s="95"/>
      <c r="HB205" s="95"/>
      <c r="HC205" s="95"/>
      <c r="HD205" s="95"/>
      <c r="HE205" s="95"/>
      <c r="HF205" s="95"/>
      <c r="HG205" s="95"/>
      <c r="HH205" s="95"/>
      <c r="HI205" s="95"/>
      <c r="HJ205" s="95"/>
      <c r="HK205" s="95"/>
      <c r="HL205" s="95"/>
      <c r="HM205" s="95"/>
      <c r="HN205" s="95"/>
      <c r="HO205" s="95"/>
      <c r="HP205" s="95"/>
      <c r="HQ205" s="95"/>
      <c r="HR205" s="95"/>
      <c r="HS205" s="95"/>
      <c r="HT205" s="95"/>
      <c r="HU205" s="95"/>
      <c r="HV205" s="95"/>
      <c r="HW205" s="95"/>
      <c r="HX205" s="95"/>
      <c r="HY205" s="95"/>
      <c r="HZ205" s="95"/>
      <c r="IA205" s="95"/>
      <c r="IB205" s="95"/>
      <c r="IC205" s="95"/>
      <c r="ID205" s="95"/>
      <c r="IE205" s="95"/>
      <c r="IF205" s="95"/>
      <c r="IG205" s="95"/>
      <c r="IH205" s="95"/>
      <c r="II205" s="95"/>
      <c r="IJ205" s="95"/>
      <c r="IK205" s="95"/>
      <c r="IL205" s="95"/>
      <c r="IM205" s="95"/>
      <c r="IN205" s="95"/>
      <c r="IO205" s="95"/>
      <c r="IP205" s="95"/>
      <c r="IQ205" s="95"/>
      <c r="IR205" s="95"/>
      <c r="IS205" s="95"/>
      <c r="IT205" s="95"/>
    </row>
    <row r="206" spans="1:254" s="91" customFormat="1" ht="13.5" x14ac:dyDescent="0.25">
      <c r="A206" s="120" t="s">
        <v>185</v>
      </c>
      <c r="B206" s="122" t="s">
        <v>281</v>
      </c>
      <c r="C206" s="135" t="s">
        <v>96</v>
      </c>
      <c r="D206" s="135" t="s">
        <v>19</v>
      </c>
      <c r="E206" s="135"/>
      <c r="F206" s="135"/>
      <c r="G206" s="123">
        <f>SUM(G207)</f>
        <v>117.19</v>
      </c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  <c r="AW206" s="129"/>
      <c r="AX206" s="129"/>
      <c r="AY206" s="129"/>
      <c r="AZ206" s="129"/>
      <c r="BA206" s="129"/>
      <c r="BB206" s="129"/>
      <c r="BC206" s="129"/>
      <c r="BD206" s="129"/>
      <c r="BE206" s="129"/>
      <c r="BF206" s="129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29"/>
      <c r="BX206" s="129"/>
      <c r="BY206" s="129"/>
      <c r="BZ206" s="129"/>
      <c r="CA206" s="129"/>
      <c r="CB206" s="129"/>
      <c r="CC206" s="129"/>
      <c r="CD206" s="129"/>
      <c r="CE206" s="129"/>
      <c r="CF206" s="129"/>
      <c r="CG206" s="129"/>
      <c r="CH206" s="129"/>
      <c r="CI206" s="129"/>
      <c r="CJ206" s="129"/>
      <c r="CK206" s="129"/>
      <c r="CL206" s="129"/>
      <c r="CM206" s="129"/>
      <c r="CN206" s="129"/>
      <c r="CO206" s="129"/>
      <c r="CP206" s="129"/>
      <c r="CQ206" s="129"/>
      <c r="CR206" s="129"/>
      <c r="CS206" s="129"/>
      <c r="CT206" s="129"/>
      <c r="CU206" s="129"/>
      <c r="CV206" s="129"/>
      <c r="CW206" s="129"/>
      <c r="CX206" s="129"/>
      <c r="CY206" s="129"/>
      <c r="CZ206" s="129"/>
      <c r="DA206" s="129"/>
      <c r="DB206" s="129"/>
      <c r="DC206" s="129"/>
      <c r="DD206" s="129"/>
      <c r="DE206" s="129"/>
      <c r="DF206" s="129"/>
      <c r="DG206" s="129"/>
      <c r="DH206" s="129"/>
      <c r="DI206" s="129"/>
      <c r="DJ206" s="129"/>
      <c r="DK206" s="129"/>
      <c r="DL206" s="129"/>
      <c r="DM206" s="129"/>
      <c r="DN206" s="129"/>
      <c r="DO206" s="129"/>
      <c r="DP206" s="129"/>
      <c r="DQ206" s="129"/>
      <c r="DR206" s="129"/>
      <c r="DS206" s="129"/>
      <c r="DT206" s="129"/>
      <c r="DU206" s="129"/>
      <c r="DV206" s="129"/>
      <c r="DW206" s="129"/>
      <c r="DX206" s="129"/>
      <c r="DY206" s="129"/>
      <c r="DZ206" s="129"/>
      <c r="EA206" s="129"/>
      <c r="EB206" s="129"/>
      <c r="EC206" s="129"/>
      <c r="ED206" s="129"/>
      <c r="EE206" s="129"/>
      <c r="EF206" s="129"/>
      <c r="EG206" s="129"/>
      <c r="EH206" s="129"/>
      <c r="EI206" s="129"/>
      <c r="EJ206" s="129"/>
      <c r="EK206" s="129"/>
      <c r="EL206" s="129"/>
      <c r="EM206" s="129"/>
      <c r="EN206" s="129"/>
      <c r="EO206" s="129"/>
      <c r="EP206" s="129"/>
      <c r="EQ206" s="129"/>
      <c r="ER206" s="129"/>
      <c r="ES206" s="129"/>
      <c r="ET206" s="129"/>
      <c r="EU206" s="129"/>
      <c r="EV206" s="129"/>
      <c r="EW206" s="129"/>
      <c r="EX206" s="129"/>
      <c r="EY206" s="129"/>
      <c r="EZ206" s="129"/>
      <c r="FA206" s="129"/>
      <c r="FB206" s="129"/>
      <c r="FC206" s="129"/>
      <c r="FD206" s="129"/>
      <c r="FE206" s="129"/>
      <c r="FF206" s="129"/>
      <c r="FG206" s="129"/>
      <c r="FH206" s="129"/>
      <c r="FI206" s="129"/>
      <c r="FJ206" s="129"/>
      <c r="FK206" s="129"/>
      <c r="FL206" s="129"/>
      <c r="FM206" s="129"/>
      <c r="FN206" s="129"/>
      <c r="FO206" s="129"/>
      <c r="FP206" s="129"/>
      <c r="FQ206" s="129"/>
      <c r="FR206" s="129"/>
      <c r="FS206" s="129"/>
      <c r="FT206" s="129"/>
      <c r="FU206" s="129"/>
      <c r="FV206" s="129"/>
      <c r="FW206" s="129"/>
      <c r="FX206" s="129"/>
      <c r="FY206" s="129"/>
      <c r="FZ206" s="129"/>
      <c r="GA206" s="129"/>
      <c r="GB206" s="129"/>
      <c r="GC206" s="129"/>
      <c r="GD206" s="129"/>
      <c r="GE206" s="129"/>
      <c r="GF206" s="129"/>
      <c r="GG206" s="129"/>
      <c r="GH206" s="129"/>
      <c r="GI206" s="129"/>
      <c r="GJ206" s="129"/>
      <c r="GK206" s="129"/>
      <c r="GL206" s="129"/>
      <c r="GM206" s="129"/>
      <c r="GN206" s="129"/>
      <c r="GO206" s="129"/>
      <c r="GP206" s="129"/>
      <c r="GQ206" s="129"/>
      <c r="GR206" s="129"/>
      <c r="GS206" s="129"/>
      <c r="GT206" s="129"/>
      <c r="GU206" s="129"/>
      <c r="GV206" s="129"/>
      <c r="GW206" s="129"/>
      <c r="GX206" s="129"/>
      <c r="GY206" s="129"/>
      <c r="GZ206" s="129"/>
      <c r="HA206" s="129"/>
      <c r="HB206" s="129"/>
      <c r="HC206" s="129"/>
      <c r="HD206" s="129"/>
      <c r="HE206" s="129"/>
      <c r="HF206" s="129"/>
      <c r="HG206" s="129"/>
      <c r="HH206" s="129"/>
      <c r="HI206" s="129"/>
      <c r="HJ206" s="129"/>
      <c r="HK206" s="129"/>
      <c r="HL206" s="129"/>
      <c r="HM206" s="129"/>
      <c r="HN206" s="129"/>
      <c r="HO206" s="129"/>
      <c r="HP206" s="129"/>
      <c r="HQ206" s="129"/>
      <c r="HR206" s="129"/>
      <c r="HS206" s="129"/>
      <c r="HT206" s="129"/>
      <c r="HU206" s="129"/>
      <c r="HV206" s="129"/>
      <c r="HW206" s="129"/>
      <c r="HX206" s="129"/>
      <c r="HY206" s="129"/>
      <c r="HZ206" s="129"/>
      <c r="IA206" s="129"/>
      <c r="IB206" s="129"/>
      <c r="IC206" s="129"/>
      <c r="ID206" s="129"/>
      <c r="IE206" s="129"/>
      <c r="IF206" s="129"/>
      <c r="IG206" s="129"/>
      <c r="IH206" s="129"/>
      <c r="II206" s="129"/>
      <c r="IJ206" s="129"/>
      <c r="IK206" s="129"/>
      <c r="IL206" s="129"/>
      <c r="IM206" s="129"/>
      <c r="IN206" s="129"/>
      <c r="IO206" s="129"/>
      <c r="IP206" s="129"/>
      <c r="IQ206" s="129"/>
      <c r="IR206" s="129"/>
      <c r="IS206" s="129"/>
      <c r="IT206" s="129"/>
    </row>
    <row r="207" spans="1:254" s="91" customFormat="1" ht="25.5" x14ac:dyDescent="0.2">
      <c r="A207" s="125" t="s">
        <v>92</v>
      </c>
      <c r="B207" s="127" t="s">
        <v>281</v>
      </c>
      <c r="C207" s="137" t="s">
        <v>96</v>
      </c>
      <c r="D207" s="137" t="s">
        <v>19</v>
      </c>
      <c r="E207" s="137" t="s">
        <v>186</v>
      </c>
      <c r="F207" s="137" t="s">
        <v>93</v>
      </c>
      <c r="G207" s="128">
        <v>117.19</v>
      </c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  <c r="CD207" s="95"/>
      <c r="CE207" s="95"/>
      <c r="CF207" s="95"/>
      <c r="CG207" s="95"/>
      <c r="CH207" s="95"/>
      <c r="CI207" s="95"/>
      <c r="CJ207" s="95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95"/>
      <c r="CV207" s="95"/>
      <c r="CW207" s="95"/>
      <c r="CX207" s="95"/>
      <c r="CY207" s="95"/>
      <c r="CZ207" s="95"/>
      <c r="DA207" s="95"/>
      <c r="DB207" s="95"/>
      <c r="DC207" s="95"/>
      <c r="DD207" s="95"/>
      <c r="DE207" s="95"/>
      <c r="DF207" s="95"/>
      <c r="DG207" s="95"/>
      <c r="DH207" s="95"/>
      <c r="DI207" s="95"/>
      <c r="DJ207" s="95"/>
      <c r="DK207" s="95"/>
      <c r="DL207" s="95"/>
      <c r="DM207" s="95"/>
      <c r="DN207" s="95"/>
      <c r="DO207" s="95"/>
      <c r="DP207" s="95"/>
      <c r="DQ207" s="95"/>
      <c r="DR207" s="95"/>
      <c r="DS207" s="95"/>
      <c r="DT207" s="95"/>
      <c r="DU207" s="95"/>
      <c r="DV207" s="95"/>
      <c r="DW207" s="95"/>
      <c r="DX207" s="95"/>
      <c r="DY207" s="95"/>
      <c r="DZ207" s="95"/>
      <c r="EA207" s="95"/>
      <c r="EB207" s="95"/>
      <c r="EC207" s="95"/>
      <c r="ED207" s="95"/>
      <c r="EE207" s="95"/>
      <c r="EF207" s="95"/>
      <c r="EG207" s="95"/>
      <c r="EH207" s="95"/>
      <c r="EI207" s="95"/>
      <c r="EJ207" s="95"/>
      <c r="EK207" s="95"/>
      <c r="EL207" s="95"/>
      <c r="EM207" s="95"/>
      <c r="EN207" s="95"/>
      <c r="EO207" s="95"/>
      <c r="EP207" s="95"/>
      <c r="EQ207" s="95"/>
      <c r="ER207" s="95"/>
      <c r="ES207" s="95"/>
      <c r="ET207" s="95"/>
      <c r="EU207" s="95"/>
      <c r="EV207" s="95"/>
      <c r="EW207" s="95"/>
      <c r="EX207" s="95"/>
      <c r="EY207" s="95"/>
      <c r="EZ207" s="95"/>
      <c r="FA207" s="95"/>
      <c r="FB207" s="95"/>
      <c r="FC207" s="95"/>
      <c r="FD207" s="95"/>
      <c r="FE207" s="95"/>
      <c r="FF207" s="95"/>
      <c r="FG207" s="95"/>
      <c r="FH207" s="95"/>
      <c r="FI207" s="95"/>
      <c r="FJ207" s="95"/>
      <c r="FK207" s="95"/>
      <c r="FL207" s="95"/>
      <c r="FM207" s="95"/>
      <c r="FN207" s="95"/>
      <c r="FO207" s="95"/>
      <c r="FP207" s="95"/>
      <c r="FQ207" s="95"/>
      <c r="FR207" s="95"/>
      <c r="FS207" s="95"/>
      <c r="FT207" s="95"/>
      <c r="FU207" s="95"/>
      <c r="FV207" s="95"/>
      <c r="FW207" s="95"/>
      <c r="FX207" s="95"/>
      <c r="FY207" s="95"/>
      <c r="FZ207" s="95"/>
      <c r="GA207" s="95"/>
      <c r="GB207" s="95"/>
      <c r="GC207" s="95"/>
      <c r="GD207" s="95"/>
      <c r="GE207" s="95"/>
      <c r="GF207" s="95"/>
      <c r="GG207" s="95"/>
      <c r="GH207" s="95"/>
      <c r="GI207" s="95"/>
      <c r="GJ207" s="95"/>
      <c r="GK207" s="95"/>
      <c r="GL207" s="95"/>
      <c r="GM207" s="95"/>
      <c r="GN207" s="95"/>
      <c r="GO207" s="95"/>
      <c r="GP207" s="95"/>
      <c r="GQ207" s="95"/>
      <c r="GR207" s="95"/>
      <c r="GS207" s="95"/>
      <c r="GT207" s="95"/>
      <c r="GU207" s="95"/>
      <c r="GV207" s="95"/>
      <c r="GW207" s="95"/>
      <c r="GX207" s="95"/>
      <c r="GY207" s="95"/>
      <c r="GZ207" s="95"/>
      <c r="HA207" s="95"/>
      <c r="HB207" s="95"/>
      <c r="HC207" s="95"/>
      <c r="HD207" s="95"/>
      <c r="HE207" s="95"/>
      <c r="HF207" s="95"/>
      <c r="HG207" s="95"/>
      <c r="HH207" s="95"/>
      <c r="HI207" s="95"/>
      <c r="HJ207" s="95"/>
      <c r="HK207" s="95"/>
      <c r="HL207" s="95"/>
      <c r="HM207" s="95"/>
      <c r="HN207" s="95"/>
      <c r="HO207" s="95"/>
      <c r="HP207" s="95"/>
      <c r="HQ207" s="95"/>
      <c r="HR207" s="95"/>
      <c r="HS207" s="95"/>
      <c r="HT207" s="95"/>
      <c r="HU207" s="95"/>
      <c r="HV207" s="95"/>
      <c r="HW207" s="95"/>
      <c r="HX207" s="95"/>
      <c r="HY207" s="95"/>
      <c r="HZ207" s="95"/>
      <c r="IA207" s="95"/>
      <c r="IB207" s="95"/>
      <c r="IC207" s="95"/>
      <c r="ID207" s="95"/>
      <c r="IE207" s="95"/>
      <c r="IF207" s="95"/>
      <c r="IG207" s="95"/>
      <c r="IH207" s="95"/>
      <c r="II207" s="95"/>
      <c r="IJ207" s="95"/>
      <c r="IK207" s="95"/>
      <c r="IL207" s="95"/>
      <c r="IM207" s="95"/>
      <c r="IN207" s="95"/>
      <c r="IO207" s="95"/>
      <c r="IP207" s="95"/>
      <c r="IQ207" s="95"/>
      <c r="IR207" s="95"/>
      <c r="IS207" s="95"/>
      <c r="IT207" s="95"/>
    </row>
    <row r="208" spans="1:254" s="91" customFormat="1" ht="40.5" x14ac:dyDescent="0.25">
      <c r="A208" s="120" t="s">
        <v>292</v>
      </c>
      <c r="B208" s="122" t="s">
        <v>281</v>
      </c>
      <c r="C208" s="135" t="s">
        <v>96</v>
      </c>
      <c r="D208" s="135" t="s">
        <v>19</v>
      </c>
      <c r="E208" s="135" t="s">
        <v>79</v>
      </c>
      <c r="F208" s="135"/>
      <c r="G208" s="123">
        <f>SUM(G209)</f>
        <v>90</v>
      </c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  <c r="CD208" s="95"/>
      <c r="CE208" s="95"/>
      <c r="CF208" s="95"/>
      <c r="CG208" s="95"/>
      <c r="CH208" s="95"/>
      <c r="CI208" s="95"/>
      <c r="CJ208" s="95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95"/>
      <c r="CV208" s="95"/>
      <c r="CW208" s="95"/>
      <c r="CX208" s="95"/>
      <c r="CY208" s="95"/>
      <c r="CZ208" s="95"/>
      <c r="DA208" s="95"/>
      <c r="DB208" s="95"/>
      <c r="DC208" s="95"/>
      <c r="DD208" s="95"/>
      <c r="DE208" s="95"/>
      <c r="DF208" s="95"/>
      <c r="DG208" s="95"/>
      <c r="DH208" s="95"/>
      <c r="DI208" s="95"/>
      <c r="DJ208" s="95"/>
      <c r="DK208" s="95"/>
      <c r="DL208" s="95"/>
      <c r="DM208" s="95"/>
      <c r="DN208" s="95"/>
      <c r="DO208" s="95"/>
      <c r="DP208" s="95"/>
      <c r="DQ208" s="95"/>
      <c r="DR208" s="95"/>
      <c r="DS208" s="95"/>
      <c r="DT208" s="95"/>
      <c r="DU208" s="95"/>
      <c r="DV208" s="95"/>
      <c r="DW208" s="95"/>
      <c r="DX208" s="95"/>
      <c r="DY208" s="95"/>
      <c r="DZ208" s="95"/>
      <c r="EA208" s="95"/>
      <c r="EB208" s="95"/>
      <c r="EC208" s="95"/>
      <c r="ED208" s="95"/>
      <c r="EE208" s="95"/>
      <c r="EF208" s="95"/>
      <c r="EG208" s="95"/>
      <c r="EH208" s="95"/>
      <c r="EI208" s="95"/>
      <c r="EJ208" s="95"/>
      <c r="EK208" s="95"/>
      <c r="EL208" s="95"/>
      <c r="EM208" s="95"/>
      <c r="EN208" s="95"/>
      <c r="EO208" s="95"/>
      <c r="EP208" s="95"/>
      <c r="EQ208" s="95"/>
      <c r="ER208" s="95"/>
      <c r="ES208" s="95"/>
      <c r="ET208" s="95"/>
      <c r="EU208" s="95"/>
      <c r="EV208" s="95"/>
      <c r="EW208" s="95"/>
      <c r="EX208" s="95"/>
      <c r="EY208" s="95"/>
      <c r="EZ208" s="95"/>
      <c r="FA208" s="95"/>
      <c r="FB208" s="95"/>
      <c r="FC208" s="95"/>
      <c r="FD208" s="95"/>
      <c r="FE208" s="95"/>
      <c r="FF208" s="95"/>
      <c r="FG208" s="95"/>
      <c r="FH208" s="95"/>
      <c r="FI208" s="95"/>
      <c r="FJ208" s="95"/>
      <c r="FK208" s="95"/>
      <c r="FL208" s="95"/>
      <c r="FM208" s="95"/>
      <c r="FN208" s="95"/>
      <c r="FO208" s="95"/>
      <c r="FP208" s="95"/>
      <c r="FQ208" s="95"/>
      <c r="FR208" s="95"/>
      <c r="FS208" s="95"/>
      <c r="FT208" s="95"/>
      <c r="FU208" s="95"/>
      <c r="FV208" s="95"/>
      <c r="FW208" s="95"/>
      <c r="FX208" s="95"/>
      <c r="FY208" s="95"/>
      <c r="FZ208" s="95"/>
      <c r="GA208" s="95"/>
      <c r="GB208" s="95"/>
      <c r="GC208" s="95"/>
      <c r="GD208" s="95"/>
      <c r="GE208" s="95"/>
      <c r="GF208" s="95"/>
      <c r="GG208" s="95"/>
      <c r="GH208" s="95"/>
      <c r="GI208" s="95"/>
      <c r="GJ208" s="95"/>
      <c r="GK208" s="95"/>
      <c r="GL208" s="95"/>
      <c r="GM208" s="95"/>
      <c r="GN208" s="95"/>
      <c r="GO208" s="95"/>
      <c r="GP208" s="95"/>
      <c r="GQ208" s="95"/>
      <c r="GR208" s="95"/>
      <c r="GS208" s="95"/>
      <c r="GT208" s="95"/>
      <c r="GU208" s="95"/>
      <c r="GV208" s="95"/>
      <c r="GW208" s="95"/>
      <c r="GX208" s="95"/>
      <c r="GY208" s="95"/>
      <c r="GZ208" s="95"/>
      <c r="HA208" s="95"/>
      <c r="HB208" s="95"/>
      <c r="HC208" s="95"/>
      <c r="HD208" s="95"/>
      <c r="HE208" s="95"/>
      <c r="HF208" s="95"/>
      <c r="HG208" s="95"/>
      <c r="HH208" s="95"/>
      <c r="HI208" s="95"/>
      <c r="HJ208" s="95"/>
      <c r="HK208" s="95"/>
      <c r="HL208" s="95"/>
      <c r="HM208" s="95"/>
      <c r="HN208" s="95"/>
      <c r="HO208" s="95"/>
      <c r="HP208" s="95"/>
      <c r="HQ208" s="95"/>
      <c r="HR208" s="95"/>
      <c r="HS208" s="95"/>
      <c r="HT208" s="95"/>
      <c r="HU208" s="95"/>
      <c r="HV208" s="95"/>
      <c r="HW208" s="95"/>
      <c r="HX208" s="95"/>
      <c r="HY208" s="95"/>
      <c r="HZ208" s="95"/>
      <c r="IA208" s="95"/>
      <c r="IB208" s="95"/>
      <c r="IC208" s="95"/>
      <c r="ID208" s="95"/>
      <c r="IE208" s="95"/>
      <c r="IF208" s="95"/>
      <c r="IG208" s="95"/>
      <c r="IH208" s="95"/>
      <c r="II208" s="95"/>
      <c r="IJ208" s="95"/>
      <c r="IK208" s="95"/>
      <c r="IL208" s="95"/>
      <c r="IM208" s="95"/>
      <c r="IN208" s="95"/>
      <c r="IO208" s="95"/>
      <c r="IP208" s="95"/>
      <c r="IQ208" s="95"/>
      <c r="IR208" s="95"/>
      <c r="IS208" s="95"/>
      <c r="IT208" s="95"/>
    </row>
    <row r="209" spans="1:254" s="91" customFormat="1" ht="25.5" x14ac:dyDescent="0.2">
      <c r="A209" s="125" t="s">
        <v>92</v>
      </c>
      <c r="B209" s="127" t="s">
        <v>281</v>
      </c>
      <c r="C209" s="137" t="s">
        <v>96</v>
      </c>
      <c r="D209" s="137" t="s">
        <v>19</v>
      </c>
      <c r="E209" s="137" t="s">
        <v>79</v>
      </c>
      <c r="F209" s="137" t="s">
        <v>93</v>
      </c>
      <c r="G209" s="128">
        <v>90</v>
      </c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  <c r="CC209" s="95"/>
      <c r="CD209" s="95"/>
      <c r="CE209" s="95"/>
      <c r="CF209" s="95"/>
      <c r="CG209" s="95"/>
      <c r="CH209" s="95"/>
      <c r="CI209" s="95"/>
      <c r="CJ209" s="95"/>
      <c r="CK209" s="95"/>
      <c r="CL209" s="95"/>
      <c r="CM209" s="95"/>
      <c r="CN209" s="95"/>
      <c r="CO209" s="95"/>
      <c r="CP209" s="95"/>
      <c r="CQ209" s="95"/>
      <c r="CR209" s="95"/>
      <c r="CS209" s="95"/>
      <c r="CT209" s="95"/>
      <c r="CU209" s="95"/>
      <c r="CV209" s="95"/>
      <c r="CW209" s="95"/>
      <c r="CX209" s="95"/>
      <c r="CY209" s="95"/>
      <c r="CZ209" s="95"/>
      <c r="DA209" s="95"/>
      <c r="DB209" s="95"/>
      <c r="DC209" s="95"/>
      <c r="DD209" s="95"/>
      <c r="DE209" s="95"/>
      <c r="DF209" s="95"/>
      <c r="DG209" s="95"/>
      <c r="DH209" s="95"/>
      <c r="DI209" s="95"/>
      <c r="DJ209" s="95"/>
      <c r="DK209" s="95"/>
      <c r="DL209" s="95"/>
      <c r="DM209" s="95"/>
      <c r="DN209" s="95"/>
      <c r="DO209" s="95"/>
      <c r="DP209" s="95"/>
      <c r="DQ209" s="95"/>
      <c r="DR209" s="95"/>
      <c r="DS209" s="95"/>
      <c r="DT209" s="95"/>
      <c r="DU209" s="95"/>
      <c r="DV209" s="95"/>
      <c r="DW209" s="95"/>
      <c r="DX209" s="95"/>
      <c r="DY209" s="95"/>
      <c r="DZ209" s="95"/>
      <c r="EA209" s="95"/>
      <c r="EB209" s="95"/>
      <c r="EC209" s="95"/>
      <c r="ED209" s="95"/>
      <c r="EE209" s="95"/>
      <c r="EF209" s="95"/>
      <c r="EG209" s="95"/>
      <c r="EH209" s="95"/>
      <c r="EI209" s="95"/>
      <c r="EJ209" s="95"/>
      <c r="EK209" s="95"/>
      <c r="EL209" s="95"/>
      <c r="EM209" s="95"/>
      <c r="EN209" s="95"/>
      <c r="EO209" s="95"/>
      <c r="EP209" s="95"/>
      <c r="EQ209" s="95"/>
      <c r="ER209" s="95"/>
      <c r="ES209" s="95"/>
      <c r="ET209" s="95"/>
      <c r="EU209" s="95"/>
      <c r="EV209" s="95"/>
      <c r="EW209" s="95"/>
      <c r="EX209" s="95"/>
      <c r="EY209" s="95"/>
      <c r="EZ209" s="95"/>
      <c r="FA209" s="95"/>
      <c r="FB209" s="95"/>
      <c r="FC209" s="95"/>
      <c r="FD209" s="95"/>
      <c r="FE209" s="95"/>
      <c r="FF209" s="95"/>
      <c r="FG209" s="95"/>
      <c r="FH209" s="95"/>
      <c r="FI209" s="95"/>
      <c r="FJ209" s="95"/>
      <c r="FK209" s="95"/>
      <c r="FL209" s="95"/>
      <c r="FM209" s="95"/>
      <c r="FN209" s="95"/>
      <c r="FO209" s="95"/>
      <c r="FP209" s="95"/>
      <c r="FQ209" s="95"/>
      <c r="FR209" s="95"/>
      <c r="FS209" s="95"/>
      <c r="FT209" s="95"/>
      <c r="FU209" s="95"/>
      <c r="FV209" s="95"/>
      <c r="FW209" s="95"/>
      <c r="FX209" s="95"/>
      <c r="FY209" s="95"/>
      <c r="FZ209" s="95"/>
      <c r="GA209" s="95"/>
      <c r="GB209" s="95"/>
      <c r="GC209" s="95"/>
      <c r="GD209" s="95"/>
      <c r="GE209" s="95"/>
      <c r="GF209" s="95"/>
      <c r="GG209" s="95"/>
      <c r="GH209" s="95"/>
      <c r="GI209" s="95"/>
      <c r="GJ209" s="95"/>
      <c r="GK209" s="95"/>
      <c r="GL209" s="95"/>
      <c r="GM209" s="95"/>
      <c r="GN209" s="95"/>
      <c r="GO209" s="95"/>
      <c r="GP209" s="95"/>
      <c r="GQ209" s="95"/>
      <c r="GR209" s="95"/>
      <c r="GS209" s="95"/>
      <c r="GT209" s="95"/>
      <c r="GU209" s="95"/>
      <c r="GV209" s="95"/>
      <c r="GW209" s="95"/>
      <c r="GX209" s="95"/>
      <c r="GY209" s="95"/>
      <c r="GZ209" s="95"/>
      <c r="HA209" s="95"/>
      <c r="HB209" s="95"/>
      <c r="HC209" s="95"/>
      <c r="HD209" s="95"/>
      <c r="HE209" s="95"/>
      <c r="HF209" s="95"/>
      <c r="HG209" s="95"/>
      <c r="HH209" s="95"/>
      <c r="HI209" s="95"/>
      <c r="HJ209" s="95"/>
      <c r="HK209" s="95"/>
      <c r="HL209" s="95"/>
      <c r="HM209" s="95"/>
      <c r="HN209" s="95"/>
      <c r="HO209" s="95"/>
      <c r="HP209" s="95"/>
      <c r="HQ209" s="95"/>
      <c r="HR209" s="95"/>
      <c r="HS209" s="95"/>
      <c r="HT209" s="95"/>
      <c r="HU209" s="95"/>
      <c r="HV209" s="95"/>
      <c r="HW209" s="95"/>
      <c r="HX209" s="95"/>
      <c r="HY209" s="95"/>
      <c r="HZ209" s="95"/>
      <c r="IA209" s="95"/>
      <c r="IB209" s="95"/>
      <c r="IC209" s="95"/>
      <c r="ID209" s="95"/>
      <c r="IE209" s="95"/>
      <c r="IF209" s="95"/>
      <c r="IG209" s="95"/>
      <c r="IH209" s="95"/>
      <c r="II209" s="95"/>
      <c r="IJ209" s="95"/>
      <c r="IK209" s="95"/>
      <c r="IL209" s="95"/>
      <c r="IM209" s="95"/>
      <c r="IN209" s="95"/>
      <c r="IO209" s="95"/>
      <c r="IP209" s="95"/>
      <c r="IQ209" s="95"/>
      <c r="IR209" s="95"/>
      <c r="IS209" s="95"/>
      <c r="IT209" s="95"/>
    </row>
    <row r="210" spans="1:254" ht="40.5" x14ac:dyDescent="0.25">
      <c r="A210" s="160" t="s">
        <v>187</v>
      </c>
      <c r="B210" s="122" t="s">
        <v>281</v>
      </c>
      <c r="C210" s="135" t="s">
        <v>96</v>
      </c>
      <c r="D210" s="135" t="s">
        <v>19</v>
      </c>
      <c r="E210" s="135" t="s">
        <v>189</v>
      </c>
      <c r="F210" s="135"/>
      <c r="G210" s="123">
        <f>SUM(G211+G213+G215)</f>
        <v>37716</v>
      </c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5"/>
      <c r="BS210" s="155"/>
      <c r="BT210" s="155"/>
      <c r="BU210" s="155"/>
      <c r="BV210" s="155"/>
      <c r="BW210" s="155"/>
      <c r="BX210" s="155"/>
      <c r="BY210" s="155"/>
      <c r="BZ210" s="155"/>
      <c r="CA210" s="155"/>
      <c r="CB210" s="155"/>
      <c r="CC210" s="155"/>
      <c r="CD210" s="155"/>
      <c r="CE210" s="155"/>
      <c r="CF210" s="155"/>
      <c r="CG210" s="155"/>
      <c r="CH210" s="155"/>
      <c r="CI210" s="155"/>
      <c r="CJ210" s="155"/>
      <c r="CK210" s="155"/>
      <c r="CL210" s="155"/>
      <c r="CM210" s="155"/>
      <c r="CN210" s="155"/>
      <c r="CO210" s="155"/>
      <c r="CP210" s="155"/>
      <c r="CQ210" s="155"/>
      <c r="CR210" s="155"/>
      <c r="CS210" s="155"/>
      <c r="CT210" s="155"/>
      <c r="CU210" s="155"/>
      <c r="CV210" s="155"/>
      <c r="CW210" s="155"/>
      <c r="CX210" s="155"/>
      <c r="CY210" s="155"/>
      <c r="CZ210" s="155"/>
      <c r="DA210" s="155"/>
      <c r="DB210" s="155"/>
      <c r="DC210" s="155"/>
      <c r="DD210" s="155"/>
      <c r="DE210" s="155"/>
      <c r="DF210" s="155"/>
      <c r="DG210" s="155"/>
      <c r="DH210" s="155"/>
      <c r="DI210" s="155"/>
      <c r="DJ210" s="155"/>
      <c r="DK210" s="155"/>
      <c r="DL210" s="155"/>
      <c r="DM210" s="155"/>
      <c r="DN210" s="155"/>
      <c r="DO210" s="155"/>
      <c r="DP210" s="155"/>
      <c r="DQ210" s="155"/>
      <c r="DR210" s="155"/>
      <c r="DS210" s="155"/>
      <c r="DT210" s="155"/>
      <c r="DU210" s="155"/>
      <c r="DV210" s="155"/>
      <c r="DW210" s="155"/>
      <c r="DX210" s="155"/>
      <c r="DY210" s="155"/>
      <c r="DZ210" s="155"/>
      <c r="EA210" s="155"/>
      <c r="EB210" s="155"/>
      <c r="EC210" s="155"/>
      <c r="ED210" s="155"/>
      <c r="EE210" s="155"/>
      <c r="EF210" s="155"/>
      <c r="EG210" s="155"/>
      <c r="EH210" s="155"/>
      <c r="EI210" s="155"/>
      <c r="EJ210" s="155"/>
      <c r="EK210" s="155"/>
      <c r="EL210" s="155"/>
      <c r="EM210" s="155"/>
      <c r="EN210" s="155"/>
      <c r="EO210" s="155"/>
      <c r="EP210" s="155"/>
      <c r="EQ210" s="155"/>
      <c r="ER210" s="155"/>
      <c r="ES210" s="155"/>
      <c r="ET210" s="155"/>
      <c r="EU210" s="155"/>
      <c r="EV210" s="155"/>
      <c r="EW210" s="155"/>
      <c r="EX210" s="155"/>
      <c r="EY210" s="155"/>
      <c r="EZ210" s="155"/>
      <c r="FA210" s="155"/>
      <c r="FB210" s="155"/>
      <c r="FC210" s="155"/>
      <c r="FD210" s="155"/>
      <c r="FE210" s="155"/>
      <c r="FF210" s="155"/>
      <c r="FG210" s="155"/>
      <c r="FH210" s="155"/>
      <c r="FI210" s="155"/>
      <c r="FJ210" s="155"/>
      <c r="FK210" s="155"/>
      <c r="FL210" s="155"/>
      <c r="FM210" s="155"/>
      <c r="FN210" s="155"/>
      <c r="FO210" s="155"/>
      <c r="FP210" s="155"/>
      <c r="FQ210" s="155"/>
      <c r="FR210" s="155"/>
      <c r="FS210" s="155"/>
      <c r="FT210" s="155"/>
      <c r="FU210" s="155"/>
      <c r="FV210" s="155"/>
      <c r="FW210" s="155"/>
      <c r="FX210" s="155"/>
      <c r="FY210" s="155"/>
      <c r="FZ210" s="155"/>
      <c r="GA210" s="155"/>
      <c r="GB210" s="155"/>
      <c r="GC210" s="155"/>
      <c r="GD210" s="155"/>
      <c r="GE210" s="155"/>
      <c r="GF210" s="155"/>
      <c r="GG210" s="155"/>
      <c r="GH210" s="155"/>
      <c r="GI210" s="155"/>
      <c r="GJ210" s="155"/>
      <c r="GK210" s="155"/>
      <c r="GL210" s="155"/>
      <c r="GM210" s="155"/>
      <c r="GN210" s="155"/>
      <c r="GO210" s="155"/>
      <c r="GP210" s="155"/>
      <c r="GQ210" s="155"/>
      <c r="GR210" s="155"/>
      <c r="GS210" s="155"/>
      <c r="GT210" s="155"/>
      <c r="GU210" s="155"/>
      <c r="GV210" s="155"/>
      <c r="GW210" s="155"/>
      <c r="GX210" s="155"/>
      <c r="GY210" s="155"/>
      <c r="GZ210" s="155"/>
      <c r="HA210" s="155"/>
      <c r="HB210" s="155"/>
      <c r="HC210" s="155"/>
      <c r="HD210" s="155"/>
      <c r="HE210" s="155"/>
      <c r="HF210" s="155"/>
      <c r="HG210" s="155"/>
      <c r="HH210" s="155"/>
      <c r="HI210" s="155"/>
      <c r="HJ210" s="155"/>
      <c r="HK210" s="155"/>
      <c r="HL210" s="155"/>
      <c r="HM210" s="155"/>
      <c r="HN210" s="155"/>
      <c r="HO210" s="155"/>
      <c r="HP210" s="155"/>
      <c r="HQ210" s="155"/>
      <c r="HR210" s="155"/>
      <c r="HS210" s="155"/>
      <c r="HT210" s="155"/>
      <c r="HU210" s="155"/>
      <c r="HV210" s="155"/>
      <c r="HW210" s="155"/>
      <c r="HX210" s="155"/>
      <c r="HY210" s="155"/>
      <c r="HZ210" s="155"/>
      <c r="IA210" s="155"/>
      <c r="IB210" s="155"/>
      <c r="IC210" s="155"/>
      <c r="ID210" s="155"/>
      <c r="IE210" s="155"/>
      <c r="IF210" s="155"/>
      <c r="IG210" s="155"/>
      <c r="IH210" s="155"/>
      <c r="II210" s="155"/>
      <c r="IJ210" s="155"/>
      <c r="IK210" s="155"/>
      <c r="IL210" s="155"/>
      <c r="IM210" s="155"/>
      <c r="IN210" s="155"/>
      <c r="IO210" s="155"/>
      <c r="IP210" s="155"/>
      <c r="IQ210" s="155"/>
      <c r="IR210" s="155"/>
      <c r="IS210" s="155"/>
      <c r="IT210" s="155"/>
    </row>
    <row r="211" spans="1:254" ht="29.25" customHeight="1" x14ac:dyDescent="0.25">
      <c r="A211" s="120" t="s">
        <v>190</v>
      </c>
      <c r="B211" s="122" t="s">
        <v>281</v>
      </c>
      <c r="C211" s="135" t="s">
        <v>96</v>
      </c>
      <c r="D211" s="135" t="s">
        <v>19</v>
      </c>
      <c r="E211" s="135" t="s">
        <v>191</v>
      </c>
      <c r="F211" s="135"/>
      <c r="G211" s="123">
        <f>SUM(G212)</f>
        <v>16900</v>
      </c>
    </row>
    <row r="212" spans="1:254" s="152" customFormat="1" ht="25.5" x14ac:dyDescent="0.2">
      <c r="A212" s="125" t="s">
        <v>92</v>
      </c>
      <c r="B212" s="137" t="s">
        <v>281</v>
      </c>
      <c r="C212" s="137" t="s">
        <v>96</v>
      </c>
      <c r="D212" s="137" t="s">
        <v>19</v>
      </c>
      <c r="E212" s="137" t="s">
        <v>191</v>
      </c>
      <c r="F212" s="137" t="s">
        <v>93</v>
      </c>
      <c r="G212" s="128">
        <v>16900</v>
      </c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  <c r="CC212" s="95"/>
      <c r="CD212" s="95"/>
      <c r="CE212" s="95"/>
      <c r="CF212" s="95"/>
      <c r="CG212" s="95"/>
      <c r="CH212" s="95"/>
      <c r="CI212" s="95"/>
      <c r="CJ212" s="95"/>
      <c r="CK212" s="95"/>
      <c r="CL212" s="95"/>
      <c r="CM212" s="95"/>
      <c r="CN212" s="95"/>
      <c r="CO212" s="95"/>
      <c r="CP212" s="95"/>
      <c r="CQ212" s="95"/>
      <c r="CR212" s="95"/>
      <c r="CS212" s="95"/>
      <c r="CT212" s="95"/>
      <c r="CU212" s="95"/>
      <c r="CV212" s="95"/>
      <c r="CW212" s="95"/>
      <c r="CX212" s="95"/>
      <c r="CY212" s="95"/>
      <c r="CZ212" s="95"/>
      <c r="DA212" s="95"/>
      <c r="DB212" s="95"/>
      <c r="DC212" s="95"/>
      <c r="DD212" s="95"/>
      <c r="DE212" s="95"/>
      <c r="DF212" s="95"/>
      <c r="DG212" s="95"/>
      <c r="DH212" s="95"/>
      <c r="DI212" s="95"/>
      <c r="DJ212" s="95"/>
      <c r="DK212" s="95"/>
      <c r="DL212" s="95"/>
      <c r="DM212" s="95"/>
      <c r="DN212" s="95"/>
      <c r="DO212" s="95"/>
      <c r="DP212" s="95"/>
      <c r="DQ212" s="95"/>
      <c r="DR212" s="95"/>
      <c r="DS212" s="95"/>
      <c r="DT212" s="95"/>
      <c r="DU212" s="95"/>
      <c r="DV212" s="95"/>
      <c r="DW212" s="95"/>
      <c r="DX212" s="95"/>
      <c r="DY212" s="95"/>
      <c r="DZ212" s="95"/>
      <c r="EA212" s="95"/>
      <c r="EB212" s="95"/>
      <c r="EC212" s="95"/>
      <c r="ED212" s="95"/>
      <c r="EE212" s="95"/>
      <c r="EF212" s="95"/>
      <c r="EG212" s="95"/>
      <c r="EH212" s="95"/>
      <c r="EI212" s="95"/>
      <c r="EJ212" s="95"/>
      <c r="EK212" s="95"/>
      <c r="EL212" s="95"/>
      <c r="EM212" s="95"/>
      <c r="EN212" s="95"/>
      <c r="EO212" s="95"/>
      <c r="EP212" s="95"/>
      <c r="EQ212" s="95"/>
      <c r="ER212" s="95"/>
      <c r="ES212" s="95"/>
      <c r="ET212" s="95"/>
      <c r="EU212" s="95"/>
      <c r="EV212" s="95"/>
      <c r="EW212" s="95"/>
      <c r="EX212" s="95"/>
      <c r="EY212" s="95"/>
      <c r="EZ212" s="95"/>
      <c r="FA212" s="95"/>
      <c r="FB212" s="95"/>
      <c r="FC212" s="95"/>
      <c r="FD212" s="95"/>
      <c r="FE212" s="95"/>
      <c r="FF212" s="95"/>
      <c r="FG212" s="95"/>
      <c r="FH212" s="95"/>
      <c r="FI212" s="95"/>
      <c r="FJ212" s="95"/>
      <c r="FK212" s="95"/>
      <c r="FL212" s="95"/>
      <c r="FM212" s="95"/>
      <c r="FN212" s="95"/>
      <c r="FO212" s="95"/>
      <c r="FP212" s="95"/>
      <c r="FQ212" s="95"/>
      <c r="FR212" s="95"/>
      <c r="FS212" s="95"/>
      <c r="FT212" s="95"/>
      <c r="FU212" s="95"/>
      <c r="FV212" s="95"/>
      <c r="FW212" s="95"/>
      <c r="FX212" s="95"/>
      <c r="FY212" s="95"/>
      <c r="FZ212" s="95"/>
      <c r="GA212" s="95"/>
      <c r="GB212" s="95"/>
      <c r="GC212" s="95"/>
      <c r="GD212" s="95"/>
      <c r="GE212" s="95"/>
      <c r="GF212" s="95"/>
      <c r="GG212" s="95"/>
      <c r="GH212" s="95"/>
      <c r="GI212" s="95"/>
      <c r="GJ212" s="95"/>
      <c r="GK212" s="95"/>
      <c r="GL212" s="95"/>
      <c r="GM212" s="95"/>
      <c r="GN212" s="95"/>
      <c r="GO212" s="95"/>
      <c r="GP212" s="95"/>
      <c r="GQ212" s="95"/>
      <c r="GR212" s="95"/>
      <c r="GS212" s="95"/>
      <c r="GT212" s="95"/>
      <c r="GU212" s="95"/>
      <c r="GV212" s="95"/>
      <c r="GW212" s="95"/>
      <c r="GX212" s="95"/>
      <c r="GY212" s="95"/>
      <c r="GZ212" s="95"/>
      <c r="HA212" s="95"/>
      <c r="HB212" s="95"/>
      <c r="HC212" s="95"/>
      <c r="HD212" s="95"/>
      <c r="HE212" s="95"/>
      <c r="HF212" s="95"/>
      <c r="HG212" s="95"/>
      <c r="HH212" s="95"/>
      <c r="HI212" s="95"/>
      <c r="HJ212" s="95"/>
      <c r="HK212" s="95"/>
      <c r="HL212" s="95"/>
      <c r="HM212" s="95"/>
      <c r="HN212" s="95"/>
      <c r="HO212" s="95"/>
      <c r="HP212" s="95"/>
      <c r="HQ212" s="95"/>
      <c r="HR212" s="95"/>
      <c r="HS212" s="95"/>
      <c r="HT212" s="95"/>
      <c r="HU212" s="95"/>
      <c r="HV212" s="95"/>
      <c r="HW212" s="95"/>
      <c r="HX212" s="95"/>
      <c r="HY212" s="95"/>
      <c r="HZ212" s="95"/>
      <c r="IA212" s="95"/>
      <c r="IB212" s="95"/>
      <c r="IC212" s="95"/>
      <c r="ID212" s="95"/>
      <c r="IE212" s="95"/>
      <c r="IF212" s="95"/>
      <c r="IG212" s="95"/>
      <c r="IH212" s="95"/>
      <c r="II212" s="95"/>
      <c r="IJ212" s="95"/>
      <c r="IK212" s="95"/>
      <c r="IL212" s="95"/>
      <c r="IM212" s="95"/>
      <c r="IN212" s="95"/>
      <c r="IO212" s="95"/>
      <c r="IP212" s="95"/>
      <c r="IQ212" s="95"/>
      <c r="IR212" s="95"/>
      <c r="IS212" s="95"/>
      <c r="IT212" s="95"/>
    </row>
    <row r="213" spans="1:254" ht="13.5" x14ac:dyDescent="0.25">
      <c r="A213" s="120" t="s">
        <v>192</v>
      </c>
      <c r="B213" s="178">
        <v>510</v>
      </c>
      <c r="C213" s="135" t="s">
        <v>96</v>
      </c>
      <c r="D213" s="135" t="s">
        <v>19</v>
      </c>
      <c r="E213" s="135" t="s">
        <v>193</v>
      </c>
      <c r="F213" s="135"/>
      <c r="G213" s="123">
        <f>SUM(G214)</f>
        <v>3100</v>
      </c>
    </row>
    <row r="214" spans="1:254" ht="25.5" x14ac:dyDescent="0.2">
      <c r="A214" s="125" t="s">
        <v>92</v>
      </c>
      <c r="B214" s="127" t="s">
        <v>281</v>
      </c>
      <c r="C214" s="137" t="s">
        <v>96</v>
      </c>
      <c r="D214" s="137" t="s">
        <v>19</v>
      </c>
      <c r="E214" s="137" t="s">
        <v>193</v>
      </c>
      <c r="F214" s="137" t="s">
        <v>93</v>
      </c>
      <c r="G214" s="128">
        <v>3100</v>
      </c>
    </row>
    <row r="215" spans="1:254" ht="13.5" x14ac:dyDescent="0.25">
      <c r="A215" s="120" t="s">
        <v>194</v>
      </c>
      <c r="B215" s="135" t="s">
        <v>281</v>
      </c>
      <c r="C215" s="135" t="s">
        <v>96</v>
      </c>
      <c r="D215" s="135" t="s">
        <v>19</v>
      </c>
      <c r="E215" s="135" t="s">
        <v>195</v>
      </c>
      <c r="F215" s="135"/>
      <c r="G215" s="123">
        <f>SUM(G216)</f>
        <v>17716</v>
      </c>
    </row>
    <row r="216" spans="1:254" ht="25.5" x14ac:dyDescent="0.2">
      <c r="A216" s="125" t="s">
        <v>92</v>
      </c>
      <c r="B216" s="183">
        <v>510</v>
      </c>
      <c r="C216" s="137" t="s">
        <v>96</v>
      </c>
      <c r="D216" s="137" t="s">
        <v>19</v>
      </c>
      <c r="E216" s="137" t="s">
        <v>195</v>
      </c>
      <c r="F216" s="137" t="s">
        <v>93</v>
      </c>
      <c r="G216" s="128">
        <v>17716</v>
      </c>
    </row>
    <row r="217" spans="1:254" ht="24.75" customHeight="1" x14ac:dyDescent="0.2">
      <c r="A217" s="189" t="s">
        <v>317</v>
      </c>
      <c r="B217" s="117" t="s">
        <v>281</v>
      </c>
      <c r="C217" s="116" t="s">
        <v>96</v>
      </c>
      <c r="D217" s="116" t="s">
        <v>34</v>
      </c>
      <c r="E217" s="116"/>
      <c r="F217" s="116"/>
      <c r="G217" s="118">
        <f>SUM(G218)</f>
        <v>43667.7</v>
      </c>
    </row>
    <row r="218" spans="1:254" ht="24.75" customHeight="1" x14ac:dyDescent="0.25">
      <c r="A218" s="120" t="s">
        <v>76</v>
      </c>
      <c r="B218" s="135" t="s">
        <v>281</v>
      </c>
      <c r="C218" s="135" t="s">
        <v>96</v>
      </c>
      <c r="D218" s="135" t="s">
        <v>34</v>
      </c>
      <c r="E218" s="135" t="s">
        <v>77</v>
      </c>
      <c r="F218" s="135"/>
      <c r="G218" s="123">
        <f>SUM(G219)</f>
        <v>43667.7</v>
      </c>
    </row>
    <row r="219" spans="1:254" s="91" customFormat="1" ht="38.25" x14ac:dyDescent="0.2">
      <c r="A219" s="130" t="s">
        <v>187</v>
      </c>
      <c r="B219" s="132" t="s">
        <v>281</v>
      </c>
      <c r="C219" s="147" t="s">
        <v>96</v>
      </c>
      <c r="D219" s="147" t="s">
        <v>34</v>
      </c>
      <c r="E219" s="147" t="s">
        <v>189</v>
      </c>
      <c r="F219" s="147"/>
      <c r="G219" s="133">
        <f>SUM(G220:G226)</f>
        <v>43667.7</v>
      </c>
    </row>
    <row r="220" spans="1:254" s="129" customFormat="1" ht="25.5" x14ac:dyDescent="0.2">
      <c r="A220" s="125" t="s">
        <v>283</v>
      </c>
      <c r="B220" s="184">
        <v>510</v>
      </c>
      <c r="C220" s="147" t="s">
        <v>96</v>
      </c>
      <c r="D220" s="147" t="s">
        <v>34</v>
      </c>
      <c r="E220" s="147" t="s">
        <v>197</v>
      </c>
      <c r="F220" s="147" t="s">
        <v>32</v>
      </c>
      <c r="G220" s="128">
        <v>2986.53</v>
      </c>
    </row>
    <row r="221" spans="1:254" s="129" customFormat="1" ht="53.25" customHeight="1" x14ac:dyDescent="0.2">
      <c r="A221" s="125" t="s">
        <v>282</v>
      </c>
      <c r="B221" s="184">
        <v>510</v>
      </c>
      <c r="C221" s="147" t="s">
        <v>96</v>
      </c>
      <c r="D221" s="147" t="s">
        <v>34</v>
      </c>
      <c r="E221" s="147" t="s">
        <v>265</v>
      </c>
      <c r="F221" s="147" t="s">
        <v>26</v>
      </c>
      <c r="G221" s="128">
        <v>749.95</v>
      </c>
    </row>
    <row r="222" spans="1:254" s="129" customFormat="1" ht="25.5" x14ac:dyDescent="0.2">
      <c r="A222" s="125" t="s">
        <v>283</v>
      </c>
      <c r="B222" s="184">
        <v>510</v>
      </c>
      <c r="C222" s="147" t="s">
        <v>96</v>
      </c>
      <c r="D222" s="147" t="s">
        <v>34</v>
      </c>
      <c r="E222" s="147" t="s">
        <v>265</v>
      </c>
      <c r="F222" s="147" t="s">
        <v>32</v>
      </c>
      <c r="G222" s="128">
        <v>14040.46</v>
      </c>
    </row>
    <row r="223" spans="1:254" s="166" customFormat="1" ht="25.5" x14ac:dyDescent="0.2">
      <c r="A223" s="125" t="s">
        <v>283</v>
      </c>
      <c r="B223" s="184">
        <v>510</v>
      </c>
      <c r="C223" s="147" t="s">
        <v>96</v>
      </c>
      <c r="D223" s="147" t="s">
        <v>34</v>
      </c>
      <c r="E223" s="147" t="s">
        <v>189</v>
      </c>
      <c r="F223" s="147" t="s">
        <v>32</v>
      </c>
      <c r="G223" s="133">
        <v>2300</v>
      </c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  <c r="CP223" s="91"/>
      <c r="CQ223" s="91"/>
      <c r="CR223" s="91"/>
      <c r="CS223" s="91"/>
      <c r="CT223" s="91"/>
      <c r="CU223" s="91"/>
      <c r="CV223" s="91"/>
      <c r="CW223" s="91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1"/>
      <c r="HT223" s="91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</row>
    <row r="224" spans="1:254" ht="25.5" x14ac:dyDescent="0.2">
      <c r="A224" s="125" t="s">
        <v>283</v>
      </c>
      <c r="B224" s="184">
        <v>510</v>
      </c>
      <c r="C224" s="147" t="s">
        <v>96</v>
      </c>
      <c r="D224" s="147" t="s">
        <v>34</v>
      </c>
      <c r="E224" s="147" t="s">
        <v>198</v>
      </c>
      <c r="F224" s="147" t="s">
        <v>32</v>
      </c>
      <c r="G224" s="133">
        <v>3542</v>
      </c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  <c r="CI224" s="91"/>
      <c r="CJ224" s="91"/>
      <c r="CK224" s="91"/>
      <c r="CL224" s="91"/>
      <c r="CM224" s="91"/>
      <c r="CN224" s="91"/>
      <c r="CO224" s="91"/>
      <c r="CP224" s="91"/>
      <c r="CQ224" s="91"/>
      <c r="CR224" s="91"/>
      <c r="CS224" s="91"/>
      <c r="CT224" s="91"/>
      <c r="CU224" s="91"/>
      <c r="CV224" s="91"/>
      <c r="CW224" s="91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1"/>
      <c r="HT224" s="91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</row>
    <row r="225" spans="1:254" ht="52.5" customHeight="1" x14ac:dyDescent="0.2">
      <c r="A225" s="125" t="s">
        <v>282</v>
      </c>
      <c r="B225" s="184">
        <v>510</v>
      </c>
      <c r="C225" s="147" t="s">
        <v>96</v>
      </c>
      <c r="D225" s="147" t="s">
        <v>34</v>
      </c>
      <c r="E225" s="147" t="s">
        <v>266</v>
      </c>
      <c r="F225" s="147" t="s">
        <v>26</v>
      </c>
      <c r="G225" s="133">
        <v>1310</v>
      </c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  <c r="CI225" s="91"/>
      <c r="CJ225" s="91"/>
      <c r="CK225" s="91"/>
      <c r="CL225" s="91"/>
      <c r="CM225" s="91"/>
      <c r="CN225" s="91"/>
      <c r="CO225" s="91"/>
      <c r="CP225" s="91"/>
      <c r="CQ225" s="91"/>
      <c r="CR225" s="91"/>
      <c r="CS225" s="91"/>
      <c r="CT225" s="91"/>
      <c r="CU225" s="91"/>
      <c r="CV225" s="91"/>
      <c r="CW225" s="91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1"/>
      <c r="HT225" s="91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</row>
    <row r="226" spans="1:254" ht="25.5" x14ac:dyDescent="0.2">
      <c r="A226" s="125" t="s">
        <v>283</v>
      </c>
      <c r="B226" s="184">
        <v>510</v>
      </c>
      <c r="C226" s="147" t="s">
        <v>96</v>
      </c>
      <c r="D226" s="147" t="s">
        <v>34</v>
      </c>
      <c r="E226" s="147" t="s">
        <v>266</v>
      </c>
      <c r="F226" s="147" t="s">
        <v>32</v>
      </c>
      <c r="G226" s="133">
        <v>18738.759999999998</v>
      </c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91"/>
      <c r="CG226" s="91"/>
      <c r="CH226" s="91"/>
      <c r="CI226" s="91"/>
      <c r="CJ226" s="91"/>
      <c r="CK226" s="91"/>
      <c r="CL226" s="91"/>
      <c r="CM226" s="91"/>
      <c r="CN226" s="91"/>
      <c r="CO226" s="91"/>
      <c r="CP226" s="91"/>
      <c r="CQ226" s="91"/>
      <c r="CR226" s="91"/>
      <c r="CS226" s="91"/>
      <c r="CT226" s="91"/>
      <c r="CU226" s="91"/>
      <c r="CV226" s="91"/>
      <c r="CW226" s="91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1"/>
      <c r="HT226" s="91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  <c r="IT226" s="91"/>
    </row>
    <row r="227" spans="1:254" s="129" customFormat="1" ht="21" customHeight="1" x14ac:dyDescent="0.25">
      <c r="A227" s="111" t="s">
        <v>199</v>
      </c>
      <c r="B227" s="113" t="s">
        <v>281</v>
      </c>
      <c r="C227" s="157" t="s">
        <v>200</v>
      </c>
      <c r="D227" s="157"/>
      <c r="E227" s="157"/>
      <c r="F227" s="157"/>
      <c r="G227" s="158">
        <f>SUM(G228+G233)</f>
        <v>11527.61</v>
      </c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  <c r="CC227" s="95"/>
      <c r="CD227" s="95"/>
      <c r="CE227" s="95"/>
      <c r="CF227" s="95"/>
      <c r="CG227" s="95"/>
      <c r="CH227" s="95"/>
      <c r="CI227" s="95"/>
      <c r="CJ227" s="95"/>
      <c r="CK227" s="95"/>
      <c r="CL227" s="95"/>
      <c r="CM227" s="95"/>
      <c r="CN227" s="95"/>
      <c r="CO227" s="95"/>
      <c r="CP227" s="95"/>
      <c r="CQ227" s="95"/>
      <c r="CR227" s="95"/>
      <c r="CS227" s="95"/>
      <c r="CT227" s="95"/>
      <c r="CU227" s="95"/>
      <c r="CV227" s="95"/>
      <c r="CW227" s="95"/>
      <c r="CX227" s="95"/>
      <c r="CY227" s="95"/>
      <c r="CZ227" s="95"/>
      <c r="DA227" s="95"/>
      <c r="DB227" s="95"/>
      <c r="DC227" s="95"/>
      <c r="DD227" s="95"/>
      <c r="DE227" s="95"/>
      <c r="DF227" s="95"/>
      <c r="DG227" s="95"/>
      <c r="DH227" s="95"/>
      <c r="DI227" s="95"/>
      <c r="DJ227" s="95"/>
      <c r="DK227" s="95"/>
      <c r="DL227" s="95"/>
      <c r="DM227" s="95"/>
      <c r="DN227" s="95"/>
      <c r="DO227" s="95"/>
      <c r="DP227" s="95"/>
      <c r="DQ227" s="95"/>
      <c r="DR227" s="95"/>
      <c r="DS227" s="95"/>
      <c r="DT227" s="95"/>
      <c r="DU227" s="95"/>
      <c r="DV227" s="95"/>
      <c r="DW227" s="95"/>
      <c r="DX227" s="95"/>
      <c r="DY227" s="95"/>
      <c r="DZ227" s="95"/>
      <c r="EA227" s="95"/>
      <c r="EB227" s="95"/>
      <c r="EC227" s="95"/>
      <c r="ED227" s="95"/>
      <c r="EE227" s="95"/>
      <c r="EF227" s="95"/>
      <c r="EG227" s="95"/>
      <c r="EH227" s="95"/>
      <c r="EI227" s="95"/>
      <c r="EJ227" s="95"/>
      <c r="EK227" s="95"/>
      <c r="EL227" s="95"/>
      <c r="EM227" s="95"/>
      <c r="EN227" s="95"/>
      <c r="EO227" s="95"/>
      <c r="EP227" s="95"/>
      <c r="EQ227" s="95"/>
      <c r="ER227" s="95"/>
      <c r="ES227" s="95"/>
      <c r="ET227" s="95"/>
      <c r="EU227" s="95"/>
      <c r="EV227" s="95"/>
      <c r="EW227" s="95"/>
      <c r="EX227" s="95"/>
      <c r="EY227" s="95"/>
      <c r="EZ227" s="95"/>
      <c r="FA227" s="95"/>
      <c r="FB227" s="95"/>
      <c r="FC227" s="95"/>
      <c r="FD227" s="95"/>
      <c r="FE227" s="95"/>
      <c r="FF227" s="95"/>
      <c r="FG227" s="95"/>
      <c r="FH227" s="95"/>
      <c r="FI227" s="95"/>
      <c r="FJ227" s="95"/>
      <c r="FK227" s="95"/>
      <c r="FL227" s="95"/>
      <c r="FM227" s="95"/>
      <c r="FN227" s="95"/>
      <c r="FO227" s="95"/>
      <c r="FP227" s="95"/>
      <c r="FQ227" s="95"/>
      <c r="FR227" s="95"/>
      <c r="FS227" s="95"/>
      <c r="FT227" s="95"/>
      <c r="FU227" s="95"/>
      <c r="FV227" s="95"/>
      <c r="FW227" s="95"/>
      <c r="FX227" s="95"/>
      <c r="FY227" s="95"/>
      <c r="FZ227" s="95"/>
      <c r="GA227" s="95"/>
      <c r="GB227" s="95"/>
      <c r="GC227" s="95"/>
      <c r="GD227" s="95"/>
      <c r="GE227" s="95"/>
      <c r="GF227" s="95"/>
      <c r="GG227" s="95"/>
      <c r="GH227" s="95"/>
      <c r="GI227" s="95"/>
      <c r="GJ227" s="95"/>
      <c r="GK227" s="95"/>
      <c r="GL227" s="95"/>
      <c r="GM227" s="95"/>
      <c r="GN227" s="95"/>
      <c r="GO227" s="95"/>
      <c r="GP227" s="95"/>
      <c r="GQ227" s="95"/>
      <c r="GR227" s="95"/>
      <c r="GS227" s="95"/>
      <c r="GT227" s="95"/>
      <c r="GU227" s="95"/>
      <c r="GV227" s="95"/>
      <c r="GW227" s="95"/>
      <c r="GX227" s="95"/>
      <c r="GY227" s="95"/>
      <c r="GZ227" s="95"/>
      <c r="HA227" s="95"/>
      <c r="HB227" s="95"/>
      <c r="HC227" s="95"/>
      <c r="HD227" s="95"/>
      <c r="HE227" s="95"/>
      <c r="HF227" s="95"/>
      <c r="HG227" s="95"/>
      <c r="HH227" s="95"/>
      <c r="HI227" s="95"/>
      <c r="HJ227" s="95"/>
      <c r="HK227" s="95"/>
      <c r="HL227" s="95"/>
      <c r="HM227" s="95"/>
      <c r="HN227" s="95"/>
      <c r="HO227" s="95"/>
      <c r="HP227" s="95"/>
      <c r="HQ227" s="95"/>
      <c r="HR227" s="95"/>
      <c r="HS227" s="95"/>
      <c r="HT227" s="95"/>
      <c r="HU227" s="95"/>
      <c r="HV227" s="95"/>
      <c r="HW227" s="95"/>
      <c r="HX227" s="95"/>
      <c r="HY227" s="95"/>
      <c r="HZ227" s="95"/>
      <c r="IA227" s="95"/>
      <c r="IB227" s="95"/>
      <c r="IC227" s="95"/>
      <c r="ID227" s="95"/>
      <c r="IE227" s="95"/>
      <c r="IF227" s="95"/>
      <c r="IG227" s="95"/>
      <c r="IH227" s="95"/>
      <c r="II227" s="95"/>
      <c r="IJ227" s="95"/>
      <c r="IK227" s="95"/>
      <c r="IL227" s="95"/>
      <c r="IM227" s="95"/>
      <c r="IN227" s="95"/>
      <c r="IO227" s="95"/>
      <c r="IP227" s="95"/>
      <c r="IQ227" s="95"/>
      <c r="IR227" s="95"/>
      <c r="IS227" s="95"/>
      <c r="IT227" s="95"/>
    </row>
    <row r="228" spans="1:254" ht="14.25" x14ac:dyDescent="0.2">
      <c r="A228" s="140" t="s">
        <v>201</v>
      </c>
      <c r="B228" s="113" t="s">
        <v>281</v>
      </c>
      <c r="C228" s="113" t="s">
        <v>200</v>
      </c>
      <c r="D228" s="113" t="s">
        <v>19</v>
      </c>
      <c r="E228" s="116" t="s">
        <v>202</v>
      </c>
      <c r="F228" s="113"/>
      <c r="G228" s="114">
        <f>SUM(G229)</f>
        <v>2100</v>
      </c>
    </row>
    <row r="229" spans="1:254" ht="27" x14ac:dyDescent="0.25">
      <c r="A229" s="120" t="s">
        <v>203</v>
      </c>
      <c r="B229" s="135" t="s">
        <v>281</v>
      </c>
      <c r="C229" s="135" t="s">
        <v>200</v>
      </c>
      <c r="D229" s="135" t="s">
        <v>19</v>
      </c>
      <c r="E229" s="135" t="s">
        <v>202</v>
      </c>
      <c r="F229" s="135"/>
      <c r="G229" s="123">
        <f>SUM(G230)</f>
        <v>2100</v>
      </c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  <c r="AC229" s="152"/>
      <c r="AD229" s="152"/>
      <c r="AE229" s="152"/>
      <c r="AF229" s="152"/>
      <c r="AG229" s="152"/>
      <c r="AH229" s="152"/>
      <c r="AI229" s="152"/>
      <c r="AJ229" s="152"/>
      <c r="AK229" s="152"/>
      <c r="AL229" s="152"/>
      <c r="AM229" s="152"/>
      <c r="AN229" s="152"/>
      <c r="AO229" s="152"/>
      <c r="AP229" s="152"/>
      <c r="AQ229" s="152"/>
      <c r="AR229" s="152"/>
      <c r="AS229" s="152"/>
      <c r="AT229" s="152"/>
      <c r="AU229" s="152"/>
      <c r="AV229" s="152"/>
      <c r="AW229" s="152"/>
      <c r="AX229" s="152"/>
      <c r="AY229" s="152"/>
      <c r="AZ229" s="152"/>
      <c r="BA229" s="152"/>
      <c r="BB229" s="152"/>
      <c r="BC229" s="152"/>
      <c r="BD229" s="152"/>
      <c r="BE229" s="152"/>
      <c r="BF229" s="152"/>
      <c r="BG229" s="152"/>
      <c r="BH229" s="152"/>
      <c r="BI229" s="152"/>
      <c r="BJ229" s="152"/>
      <c r="BK229" s="152"/>
      <c r="BL229" s="152"/>
      <c r="BM229" s="152"/>
      <c r="BN229" s="152"/>
      <c r="BO229" s="152"/>
      <c r="BP229" s="152"/>
      <c r="BQ229" s="152"/>
      <c r="BR229" s="152"/>
      <c r="BS229" s="152"/>
      <c r="BT229" s="152"/>
      <c r="BU229" s="152"/>
      <c r="BV229" s="152"/>
      <c r="BW229" s="152"/>
      <c r="BX229" s="152"/>
      <c r="BY229" s="152"/>
      <c r="BZ229" s="152"/>
      <c r="CA229" s="152"/>
      <c r="CB229" s="152"/>
      <c r="CC229" s="152"/>
      <c r="CD229" s="152"/>
      <c r="CE229" s="152"/>
      <c r="CF229" s="152"/>
      <c r="CG229" s="152"/>
      <c r="CH229" s="152"/>
      <c r="CI229" s="152"/>
      <c r="CJ229" s="152"/>
      <c r="CK229" s="152"/>
      <c r="CL229" s="152"/>
      <c r="CM229" s="152"/>
      <c r="CN229" s="152"/>
      <c r="CO229" s="152"/>
      <c r="CP229" s="152"/>
      <c r="CQ229" s="152"/>
      <c r="CR229" s="152"/>
      <c r="CS229" s="152"/>
      <c r="CT229" s="152"/>
      <c r="CU229" s="152"/>
      <c r="CV229" s="152"/>
      <c r="CW229" s="152"/>
      <c r="CX229" s="152"/>
      <c r="CY229" s="152"/>
      <c r="CZ229" s="152"/>
      <c r="DA229" s="152"/>
      <c r="DB229" s="152"/>
      <c r="DC229" s="152"/>
      <c r="DD229" s="152"/>
      <c r="DE229" s="152"/>
      <c r="DF229" s="152"/>
      <c r="DG229" s="152"/>
      <c r="DH229" s="152"/>
      <c r="DI229" s="152"/>
      <c r="DJ229" s="152"/>
      <c r="DK229" s="152"/>
      <c r="DL229" s="152"/>
      <c r="DM229" s="152"/>
      <c r="DN229" s="152"/>
      <c r="DO229" s="152"/>
      <c r="DP229" s="152"/>
      <c r="DQ229" s="152"/>
      <c r="DR229" s="152"/>
      <c r="DS229" s="152"/>
      <c r="DT229" s="152"/>
      <c r="DU229" s="152"/>
      <c r="DV229" s="152"/>
      <c r="DW229" s="152"/>
      <c r="DX229" s="152"/>
      <c r="DY229" s="152"/>
      <c r="DZ229" s="152"/>
      <c r="EA229" s="152"/>
      <c r="EB229" s="152"/>
      <c r="EC229" s="152"/>
      <c r="ED229" s="152"/>
      <c r="EE229" s="152"/>
      <c r="EF229" s="152"/>
      <c r="EG229" s="152"/>
      <c r="EH229" s="152"/>
      <c r="EI229" s="152"/>
      <c r="EJ229" s="152"/>
      <c r="EK229" s="152"/>
      <c r="EL229" s="152"/>
      <c r="EM229" s="152"/>
      <c r="EN229" s="152"/>
      <c r="EO229" s="152"/>
      <c r="EP229" s="152"/>
      <c r="EQ229" s="152"/>
      <c r="ER229" s="152"/>
      <c r="ES229" s="152"/>
      <c r="ET229" s="152"/>
      <c r="EU229" s="152"/>
      <c r="EV229" s="152"/>
      <c r="EW229" s="152"/>
      <c r="EX229" s="152"/>
      <c r="EY229" s="152"/>
      <c r="EZ229" s="152"/>
      <c r="FA229" s="152"/>
      <c r="FB229" s="152"/>
      <c r="FC229" s="152"/>
      <c r="FD229" s="152"/>
      <c r="FE229" s="152"/>
      <c r="FF229" s="152"/>
      <c r="FG229" s="152"/>
      <c r="FH229" s="152"/>
      <c r="FI229" s="152"/>
      <c r="FJ229" s="152"/>
      <c r="FK229" s="152"/>
      <c r="FL229" s="152"/>
      <c r="FM229" s="152"/>
      <c r="FN229" s="152"/>
      <c r="FO229" s="152"/>
      <c r="FP229" s="152"/>
      <c r="FQ229" s="152"/>
      <c r="FR229" s="152"/>
      <c r="FS229" s="152"/>
      <c r="FT229" s="152"/>
      <c r="FU229" s="152"/>
      <c r="FV229" s="152"/>
      <c r="FW229" s="152"/>
      <c r="FX229" s="152"/>
      <c r="FY229" s="152"/>
      <c r="FZ229" s="152"/>
      <c r="GA229" s="152"/>
      <c r="GB229" s="152"/>
      <c r="GC229" s="152"/>
      <c r="GD229" s="152"/>
      <c r="GE229" s="152"/>
      <c r="GF229" s="152"/>
      <c r="GG229" s="152"/>
      <c r="GH229" s="152"/>
      <c r="GI229" s="152"/>
      <c r="GJ229" s="152"/>
      <c r="GK229" s="152"/>
      <c r="GL229" s="152"/>
      <c r="GM229" s="152"/>
      <c r="GN229" s="152"/>
      <c r="GO229" s="152"/>
      <c r="GP229" s="152"/>
      <c r="GQ229" s="152"/>
      <c r="GR229" s="152"/>
      <c r="GS229" s="152"/>
      <c r="GT229" s="152"/>
      <c r="GU229" s="152"/>
      <c r="GV229" s="152"/>
      <c r="GW229" s="152"/>
      <c r="GX229" s="152"/>
      <c r="GY229" s="152"/>
      <c r="GZ229" s="152"/>
      <c r="HA229" s="152"/>
      <c r="HB229" s="152"/>
      <c r="HC229" s="152"/>
      <c r="HD229" s="152"/>
      <c r="HE229" s="152"/>
      <c r="HF229" s="152"/>
      <c r="HG229" s="152"/>
      <c r="HH229" s="152"/>
      <c r="HI229" s="152"/>
      <c r="HJ229" s="152"/>
      <c r="HK229" s="152"/>
      <c r="HL229" s="152"/>
      <c r="HM229" s="152"/>
      <c r="HN229" s="152"/>
      <c r="HO229" s="152"/>
      <c r="HP229" s="152"/>
      <c r="HQ229" s="152"/>
      <c r="HR229" s="152"/>
      <c r="HS229" s="152"/>
      <c r="HT229" s="152"/>
      <c r="HU229" s="152"/>
      <c r="HV229" s="152"/>
      <c r="HW229" s="152"/>
      <c r="HX229" s="152"/>
      <c r="HY229" s="152"/>
      <c r="HZ229" s="152"/>
      <c r="IA229" s="152"/>
      <c r="IB229" s="152"/>
      <c r="IC229" s="152"/>
      <c r="ID229" s="152"/>
      <c r="IE229" s="152"/>
      <c r="IF229" s="152"/>
      <c r="IG229" s="152"/>
      <c r="IH229" s="152"/>
      <c r="II229" s="152"/>
      <c r="IJ229" s="152"/>
      <c r="IK229" s="152"/>
      <c r="IL229" s="152"/>
      <c r="IM229" s="152"/>
      <c r="IN229" s="152"/>
      <c r="IO229" s="152"/>
      <c r="IP229" s="152"/>
      <c r="IQ229" s="152"/>
      <c r="IR229" s="152"/>
      <c r="IS229" s="152"/>
      <c r="IT229" s="152"/>
    </row>
    <row r="230" spans="1:254" ht="38.25" x14ac:dyDescent="0.2">
      <c r="A230" s="88" t="s">
        <v>204</v>
      </c>
      <c r="B230" s="137" t="s">
        <v>281</v>
      </c>
      <c r="C230" s="137" t="s">
        <v>200</v>
      </c>
      <c r="D230" s="137" t="s">
        <v>19</v>
      </c>
      <c r="E230" s="137" t="s">
        <v>202</v>
      </c>
      <c r="F230" s="137"/>
      <c r="G230" s="128">
        <f>SUM(G232+G231)</f>
        <v>2100</v>
      </c>
    </row>
    <row r="231" spans="1:254" ht="25.5" x14ac:dyDescent="0.2">
      <c r="A231" s="125" t="s">
        <v>283</v>
      </c>
      <c r="B231" s="147" t="s">
        <v>281</v>
      </c>
      <c r="C231" s="147" t="s">
        <v>200</v>
      </c>
      <c r="D231" s="147" t="s">
        <v>19</v>
      </c>
      <c r="E231" s="147" t="s">
        <v>202</v>
      </c>
      <c r="F231" s="147" t="s">
        <v>32</v>
      </c>
      <c r="G231" s="133">
        <v>10</v>
      </c>
    </row>
    <row r="232" spans="1:254" x14ac:dyDescent="0.2">
      <c r="A232" s="130" t="s">
        <v>175</v>
      </c>
      <c r="B232" s="147" t="s">
        <v>281</v>
      </c>
      <c r="C232" s="132" t="s">
        <v>200</v>
      </c>
      <c r="D232" s="132" t="s">
        <v>19</v>
      </c>
      <c r="E232" s="132" t="s">
        <v>202</v>
      </c>
      <c r="F232" s="132" t="s">
        <v>176</v>
      </c>
      <c r="G232" s="133">
        <v>2090</v>
      </c>
    </row>
    <row r="233" spans="1:254" ht="14.25" x14ac:dyDescent="0.2">
      <c r="A233" s="134" t="s">
        <v>205</v>
      </c>
      <c r="B233" s="116" t="s">
        <v>281</v>
      </c>
      <c r="C233" s="141" t="s">
        <v>200</v>
      </c>
      <c r="D233" s="141" t="s">
        <v>21</v>
      </c>
      <c r="E233" s="141"/>
      <c r="F233" s="141"/>
      <c r="G233" s="114">
        <f>SUM(G234)</f>
        <v>9427.61</v>
      </c>
    </row>
    <row r="234" spans="1:254" s="129" customFormat="1" ht="13.5" x14ac:dyDescent="0.25">
      <c r="A234" s="120" t="s">
        <v>206</v>
      </c>
      <c r="B234" s="135" t="s">
        <v>281</v>
      </c>
      <c r="C234" s="122" t="s">
        <v>200</v>
      </c>
      <c r="D234" s="122" t="s">
        <v>21</v>
      </c>
      <c r="E234" s="122" t="s">
        <v>318</v>
      </c>
      <c r="F234" s="122"/>
      <c r="G234" s="123">
        <f>SUM(G235)</f>
        <v>9427.61</v>
      </c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  <c r="CC234" s="95"/>
      <c r="CD234" s="95"/>
      <c r="CE234" s="95"/>
      <c r="CF234" s="95"/>
      <c r="CG234" s="95"/>
      <c r="CH234" s="95"/>
      <c r="CI234" s="95"/>
      <c r="CJ234" s="95"/>
      <c r="CK234" s="95"/>
      <c r="CL234" s="95"/>
      <c r="CM234" s="95"/>
      <c r="CN234" s="95"/>
      <c r="CO234" s="95"/>
      <c r="CP234" s="95"/>
      <c r="CQ234" s="95"/>
      <c r="CR234" s="95"/>
      <c r="CS234" s="95"/>
      <c r="CT234" s="95"/>
      <c r="CU234" s="95"/>
      <c r="CV234" s="95"/>
      <c r="CW234" s="95"/>
      <c r="CX234" s="95"/>
      <c r="CY234" s="95"/>
      <c r="CZ234" s="95"/>
      <c r="DA234" s="95"/>
      <c r="DB234" s="95"/>
      <c r="DC234" s="95"/>
      <c r="DD234" s="95"/>
      <c r="DE234" s="95"/>
      <c r="DF234" s="95"/>
      <c r="DG234" s="95"/>
      <c r="DH234" s="95"/>
      <c r="DI234" s="95"/>
      <c r="DJ234" s="95"/>
      <c r="DK234" s="95"/>
      <c r="DL234" s="95"/>
      <c r="DM234" s="95"/>
      <c r="DN234" s="95"/>
      <c r="DO234" s="95"/>
      <c r="DP234" s="95"/>
      <c r="DQ234" s="95"/>
      <c r="DR234" s="95"/>
      <c r="DS234" s="95"/>
      <c r="DT234" s="95"/>
      <c r="DU234" s="95"/>
      <c r="DV234" s="95"/>
      <c r="DW234" s="95"/>
      <c r="DX234" s="95"/>
      <c r="DY234" s="95"/>
      <c r="DZ234" s="95"/>
      <c r="EA234" s="95"/>
      <c r="EB234" s="95"/>
      <c r="EC234" s="95"/>
      <c r="ED234" s="95"/>
      <c r="EE234" s="95"/>
      <c r="EF234" s="95"/>
      <c r="EG234" s="95"/>
      <c r="EH234" s="95"/>
      <c r="EI234" s="95"/>
      <c r="EJ234" s="95"/>
      <c r="EK234" s="95"/>
      <c r="EL234" s="95"/>
      <c r="EM234" s="95"/>
      <c r="EN234" s="95"/>
      <c r="EO234" s="95"/>
      <c r="EP234" s="95"/>
      <c r="EQ234" s="95"/>
      <c r="ER234" s="95"/>
      <c r="ES234" s="95"/>
      <c r="ET234" s="95"/>
      <c r="EU234" s="95"/>
      <c r="EV234" s="95"/>
      <c r="EW234" s="95"/>
      <c r="EX234" s="95"/>
      <c r="EY234" s="95"/>
      <c r="EZ234" s="95"/>
      <c r="FA234" s="95"/>
      <c r="FB234" s="95"/>
      <c r="FC234" s="95"/>
      <c r="FD234" s="95"/>
      <c r="FE234" s="95"/>
      <c r="FF234" s="95"/>
      <c r="FG234" s="95"/>
      <c r="FH234" s="95"/>
      <c r="FI234" s="95"/>
      <c r="FJ234" s="95"/>
      <c r="FK234" s="95"/>
      <c r="FL234" s="95"/>
      <c r="FM234" s="95"/>
      <c r="FN234" s="95"/>
      <c r="FO234" s="95"/>
      <c r="FP234" s="95"/>
      <c r="FQ234" s="95"/>
      <c r="FR234" s="95"/>
      <c r="FS234" s="95"/>
      <c r="FT234" s="95"/>
      <c r="FU234" s="95"/>
      <c r="FV234" s="95"/>
      <c r="FW234" s="95"/>
      <c r="FX234" s="95"/>
      <c r="FY234" s="95"/>
      <c r="FZ234" s="95"/>
      <c r="GA234" s="95"/>
      <c r="GB234" s="95"/>
      <c r="GC234" s="95"/>
      <c r="GD234" s="95"/>
      <c r="GE234" s="95"/>
      <c r="GF234" s="95"/>
      <c r="GG234" s="95"/>
      <c r="GH234" s="95"/>
      <c r="GI234" s="95"/>
      <c r="GJ234" s="95"/>
      <c r="GK234" s="95"/>
      <c r="GL234" s="95"/>
      <c r="GM234" s="95"/>
      <c r="GN234" s="95"/>
      <c r="GO234" s="95"/>
      <c r="GP234" s="95"/>
      <c r="GQ234" s="95"/>
      <c r="GR234" s="95"/>
      <c r="GS234" s="95"/>
      <c r="GT234" s="95"/>
      <c r="GU234" s="95"/>
      <c r="GV234" s="95"/>
      <c r="GW234" s="95"/>
      <c r="GX234" s="95"/>
      <c r="GY234" s="95"/>
      <c r="GZ234" s="95"/>
      <c r="HA234" s="95"/>
      <c r="HB234" s="95"/>
      <c r="HC234" s="95"/>
      <c r="HD234" s="95"/>
      <c r="HE234" s="95"/>
      <c r="HF234" s="95"/>
      <c r="HG234" s="95"/>
      <c r="HH234" s="95"/>
      <c r="HI234" s="95"/>
      <c r="HJ234" s="95"/>
      <c r="HK234" s="95"/>
      <c r="HL234" s="95"/>
      <c r="HM234" s="95"/>
      <c r="HN234" s="95"/>
      <c r="HO234" s="95"/>
      <c r="HP234" s="95"/>
      <c r="HQ234" s="95"/>
      <c r="HR234" s="95"/>
      <c r="HS234" s="95"/>
      <c r="HT234" s="95"/>
      <c r="HU234" s="95"/>
      <c r="HV234" s="95"/>
      <c r="HW234" s="95"/>
      <c r="HX234" s="95"/>
      <c r="HY234" s="95"/>
      <c r="HZ234" s="95"/>
      <c r="IA234" s="95"/>
      <c r="IB234" s="95"/>
      <c r="IC234" s="95"/>
      <c r="ID234" s="95"/>
      <c r="IE234" s="95"/>
      <c r="IF234" s="95"/>
      <c r="IG234" s="95"/>
      <c r="IH234" s="95"/>
      <c r="II234" s="95"/>
      <c r="IJ234" s="95"/>
      <c r="IK234" s="95"/>
      <c r="IL234" s="95"/>
      <c r="IM234" s="95"/>
      <c r="IN234" s="95"/>
      <c r="IO234" s="95"/>
      <c r="IP234" s="95"/>
      <c r="IQ234" s="95"/>
      <c r="IR234" s="95"/>
      <c r="IS234" s="95"/>
      <c r="IT234" s="95"/>
    </row>
    <row r="235" spans="1:254" s="129" customFormat="1" x14ac:dyDescent="0.2">
      <c r="A235" s="130" t="s">
        <v>208</v>
      </c>
      <c r="B235" s="151" t="s">
        <v>281</v>
      </c>
      <c r="C235" s="132" t="s">
        <v>200</v>
      </c>
      <c r="D235" s="132" t="s">
        <v>21</v>
      </c>
      <c r="E235" s="132" t="s">
        <v>319</v>
      </c>
      <c r="F235" s="132"/>
      <c r="G235" s="133">
        <f>SUM(G236)</f>
        <v>9427.61</v>
      </c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  <c r="CC235" s="95"/>
      <c r="CD235" s="95"/>
      <c r="CE235" s="95"/>
      <c r="CF235" s="95"/>
      <c r="CG235" s="95"/>
      <c r="CH235" s="95"/>
      <c r="CI235" s="95"/>
      <c r="CJ235" s="95"/>
      <c r="CK235" s="95"/>
      <c r="CL235" s="95"/>
      <c r="CM235" s="95"/>
      <c r="CN235" s="95"/>
      <c r="CO235" s="95"/>
      <c r="CP235" s="95"/>
      <c r="CQ235" s="95"/>
      <c r="CR235" s="95"/>
      <c r="CS235" s="95"/>
      <c r="CT235" s="95"/>
      <c r="CU235" s="95"/>
      <c r="CV235" s="95"/>
      <c r="CW235" s="95"/>
      <c r="CX235" s="95"/>
      <c r="CY235" s="95"/>
      <c r="CZ235" s="95"/>
      <c r="DA235" s="95"/>
      <c r="DB235" s="95"/>
      <c r="DC235" s="95"/>
      <c r="DD235" s="95"/>
      <c r="DE235" s="95"/>
      <c r="DF235" s="95"/>
      <c r="DG235" s="95"/>
      <c r="DH235" s="95"/>
      <c r="DI235" s="95"/>
      <c r="DJ235" s="95"/>
      <c r="DK235" s="95"/>
      <c r="DL235" s="95"/>
      <c r="DM235" s="95"/>
      <c r="DN235" s="95"/>
      <c r="DO235" s="95"/>
      <c r="DP235" s="95"/>
      <c r="DQ235" s="95"/>
      <c r="DR235" s="95"/>
      <c r="DS235" s="95"/>
      <c r="DT235" s="95"/>
      <c r="DU235" s="95"/>
      <c r="DV235" s="95"/>
      <c r="DW235" s="95"/>
      <c r="DX235" s="95"/>
      <c r="DY235" s="95"/>
      <c r="DZ235" s="95"/>
      <c r="EA235" s="95"/>
      <c r="EB235" s="95"/>
      <c r="EC235" s="95"/>
      <c r="ED235" s="95"/>
      <c r="EE235" s="95"/>
      <c r="EF235" s="95"/>
      <c r="EG235" s="95"/>
      <c r="EH235" s="95"/>
      <c r="EI235" s="95"/>
      <c r="EJ235" s="95"/>
      <c r="EK235" s="95"/>
      <c r="EL235" s="95"/>
      <c r="EM235" s="95"/>
      <c r="EN235" s="95"/>
      <c r="EO235" s="95"/>
      <c r="EP235" s="95"/>
      <c r="EQ235" s="95"/>
      <c r="ER235" s="95"/>
      <c r="ES235" s="95"/>
      <c r="ET235" s="95"/>
      <c r="EU235" s="95"/>
      <c r="EV235" s="95"/>
      <c r="EW235" s="95"/>
      <c r="EX235" s="95"/>
      <c r="EY235" s="95"/>
      <c r="EZ235" s="95"/>
      <c r="FA235" s="95"/>
      <c r="FB235" s="95"/>
      <c r="FC235" s="95"/>
      <c r="FD235" s="95"/>
      <c r="FE235" s="95"/>
      <c r="FF235" s="95"/>
      <c r="FG235" s="95"/>
      <c r="FH235" s="95"/>
      <c r="FI235" s="95"/>
      <c r="FJ235" s="95"/>
      <c r="FK235" s="95"/>
      <c r="FL235" s="95"/>
      <c r="FM235" s="95"/>
      <c r="FN235" s="95"/>
      <c r="FO235" s="95"/>
      <c r="FP235" s="95"/>
      <c r="FQ235" s="95"/>
      <c r="FR235" s="95"/>
      <c r="FS235" s="95"/>
      <c r="FT235" s="95"/>
      <c r="FU235" s="95"/>
      <c r="FV235" s="95"/>
      <c r="FW235" s="95"/>
      <c r="FX235" s="95"/>
      <c r="FY235" s="95"/>
      <c r="FZ235" s="95"/>
      <c r="GA235" s="95"/>
      <c r="GB235" s="95"/>
      <c r="GC235" s="95"/>
      <c r="GD235" s="95"/>
      <c r="GE235" s="95"/>
      <c r="GF235" s="95"/>
      <c r="GG235" s="95"/>
      <c r="GH235" s="95"/>
      <c r="GI235" s="95"/>
      <c r="GJ235" s="95"/>
      <c r="GK235" s="95"/>
      <c r="GL235" s="95"/>
      <c r="GM235" s="95"/>
      <c r="GN235" s="95"/>
      <c r="GO235" s="95"/>
      <c r="GP235" s="95"/>
      <c r="GQ235" s="95"/>
      <c r="GR235" s="95"/>
      <c r="GS235" s="95"/>
      <c r="GT235" s="95"/>
      <c r="GU235" s="95"/>
      <c r="GV235" s="95"/>
      <c r="GW235" s="95"/>
      <c r="GX235" s="95"/>
      <c r="GY235" s="95"/>
      <c r="GZ235" s="95"/>
      <c r="HA235" s="95"/>
      <c r="HB235" s="95"/>
      <c r="HC235" s="95"/>
      <c r="HD235" s="95"/>
      <c r="HE235" s="95"/>
      <c r="HF235" s="95"/>
      <c r="HG235" s="95"/>
      <c r="HH235" s="95"/>
      <c r="HI235" s="95"/>
      <c r="HJ235" s="95"/>
      <c r="HK235" s="95"/>
      <c r="HL235" s="95"/>
      <c r="HM235" s="95"/>
      <c r="HN235" s="95"/>
      <c r="HO235" s="95"/>
      <c r="HP235" s="95"/>
      <c r="HQ235" s="95"/>
      <c r="HR235" s="95"/>
      <c r="HS235" s="95"/>
      <c r="HT235" s="95"/>
      <c r="HU235" s="95"/>
      <c r="HV235" s="95"/>
      <c r="HW235" s="95"/>
      <c r="HX235" s="95"/>
      <c r="HY235" s="95"/>
      <c r="HZ235" s="95"/>
      <c r="IA235" s="95"/>
      <c r="IB235" s="95"/>
      <c r="IC235" s="95"/>
      <c r="ID235" s="95"/>
      <c r="IE235" s="95"/>
      <c r="IF235" s="95"/>
      <c r="IG235" s="95"/>
      <c r="IH235" s="95"/>
      <c r="II235" s="95"/>
      <c r="IJ235" s="95"/>
      <c r="IK235" s="95"/>
      <c r="IL235" s="95"/>
      <c r="IM235" s="95"/>
      <c r="IN235" s="95"/>
      <c r="IO235" s="95"/>
      <c r="IP235" s="95"/>
      <c r="IQ235" s="95"/>
      <c r="IR235" s="95"/>
      <c r="IS235" s="95"/>
      <c r="IT235" s="95"/>
    </row>
    <row r="236" spans="1:254" s="129" customFormat="1" ht="25.5" x14ac:dyDescent="0.2">
      <c r="A236" s="190" t="s">
        <v>92</v>
      </c>
      <c r="B236" s="127" t="s">
        <v>281</v>
      </c>
      <c r="C236" s="127" t="s">
        <v>200</v>
      </c>
      <c r="D236" s="127" t="s">
        <v>21</v>
      </c>
      <c r="E236" s="127" t="s">
        <v>318</v>
      </c>
      <c r="F236" s="127" t="s">
        <v>93</v>
      </c>
      <c r="G236" s="128">
        <v>9427.61</v>
      </c>
    </row>
    <row r="237" spans="1:254" ht="15.75" x14ac:dyDescent="0.25">
      <c r="A237" s="111" t="s">
        <v>243</v>
      </c>
      <c r="B237" s="177">
        <v>510</v>
      </c>
      <c r="C237" s="157" t="s">
        <v>51</v>
      </c>
      <c r="D237" s="157"/>
      <c r="E237" s="157"/>
      <c r="F237" s="157"/>
      <c r="G237" s="158">
        <f>SUM(G238+G241)</f>
        <v>45682</v>
      </c>
    </row>
    <row r="238" spans="1:254" ht="15" x14ac:dyDescent="0.25">
      <c r="A238" s="171" t="s">
        <v>320</v>
      </c>
      <c r="B238" s="178">
        <v>510</v>
      </c>
      <c r="C238" s="168" t="s">
        <v>51</v>
      </c>
      <c r="D238" s="168" t="s">
        <v>19</v>
      </c>
      <c r="E238" s="168"/>
      <c r="F238" s="168"/>
      <c r="G238" s="169">
        <f>SUM(G239)</f>
        <v>4682</v>
      </c>
    </row>
    <row r="239" spans="1:254" ht="38.25" x14ac:dyDescent="0.2">
      <c r="A239" s="130" t="s">
        <v>321</v>
      </c>
      <c r="B239" s="191">
        <v>510</v>
      </c>
      <c r="C239" s="147" t="s">
        <v>51</v>
      </c>
      <c r="D239" s="147" t="s">
        <v>19</v>
      </c>
      <c r="E239" s="147" t="s">
        <v>246</v>
      </c>
      <c r="F239" s="147"/>
      <c r="G239" s="133">
        <f>SUM(G240)</f>
        <v>4682</v>
      </c>
    </row>
    <row r="240" spans="1:254" ht="25.5" x14ac:dyDescent="0.2">
      <c r="A240" s="125" t="s">
        <v>92</v>
      </c>
      <c r="B240" s="183">
        <v>510</v>
      </c>
      <c r="C240" s="137" t="s">
        <v>51</v>
      </c>
      <c r="D240" s="137" t="s">
        <v>19</v>
      </c>
      <c r="E240" s="137" t="s">
        <v>246</v>
      </c>
      <c r="F240" s="137" t="s">
        <v>93</v>
      </c>
      <c r="G240" s="128">
        <v>4682</v>
      </c>
    </row>
    <row r="241" spans="1:254" ht="30" x14ac:dyDescent="0.25">
      <c r="A241" s="171" t="s">
        <v>247</v>
      </c>
      <c r="B241" s="178">
        <v>510</v>
      </c>
      <c r="C241" s="168" t="s">
        <v>51</v>
      </c>
      <c r="D241" s="168" t="s">
        <v>43</v>
      </c>
      <c r="E241" s="168"/>
      <c r="F241" s="168"/>
      <c r="G241" s="169">
        <f>SUM(G242)</f>
        <v>41000</v>
      </c>
    </row>
    <row r="242" spans="1:254" ht="38.25" x14ac:dyDescent="0.2">
      <c r="A242" s="130" t="s">
        <v>321</v>
      </c>
      <c r="B242" s="191">
        <v>510</v>
      </c>
      <c r="C242" s="147" t="s">
        <v>51</v>
      </c>
      <c r="D242" s="147" t="s">
        <v>43</v>
      </c>
      <c r="E242" s="147" t="s">
        <v>246</v>
      </c>
      <c r="F242" s="147"/>
      <c r="G242" s="133">
        <f>SUM(G243+G246+G244+G245)</f>
        <v>41000</v>
      </c>
    </row>
    <row r="243" spans="1:254" s="119" customFormat="1" ht="26.25" x14ac:dyDescent="0.25">
      <c r="A243" s="125" t="s">
        <v>283</v>
      </c>
      <c r="B243" s="183">
        <v>510</v>
      </c>
      <c r="C243" s="137" t="s">
        <v>51</v>
      </c>
      <c r="D243" s="137" t="s">
        <v>43</v>
      </c>
      <c r="E243" s="137" t="s">
        <v>246</v>
      </c>
      <c r="F243" s="137" t="s">
        <v>32</v>
      </c>
      <c r="G243" s="128">
        <v>200</v>
      </c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  <c r="AK243" s="129"/>
      <c r="AL243" s="129"/>
      <c r="AM243" s="129"/>
      <c r="AN243" s="129"/>
      <c r="AO243" s="129"/>
      <c r="AP243" s="129"/>
      <c r="AQ243" s="129"/>
      <c r="AR243" s="129"/>
      <c r="AS243" s="129"/>
      <c r="AT243" s="129"/>
      <c r="AU243" s="129"/>
      <c r="AV243" s="129"/>
      <c r="AW243" s="129"/>
      <c r="AX243" s="129"/>
      <c r="AY243" s="129"/>
      <c r="AZ243" s="129"/>
      <c r="BA243" s="129"/>
      <c r="BB243" s="129"/>
      <c r="BC243" s="129"/>
      <c r="BD243" s="129"/>
      <c r="BE243" s="129"/>
      <c r="BF243" s="129"/>
      <c r="BG243" s="129"/>
      <c r="BH243" s="129"/>
      <c r="BI243" s="129"/>
      <c r="BJ243" s="129"/>
      <c r="BK243" s="129"/>
      <c r="BL243" s="129"/>
      <c r="BM243" s="129"/>
      <c r="BN243" s="129"/>
      <c r="BO243" s="129"/>
      <c r="BP243" s="129"/>
      <c r="BQ243" s="129"/>
      <c r="BR243" s="129"/>
      <c r="BS243" s="129"/>
      <c r="BT243" s="129"/>
      <c r="BU243" s="129"/>
      <c r="BV243" s="129"/>
      <c r="BW243" s="129"/>
      <c r="BX243" s="129"/>
      <c r="BY243" s="129"/>
      <c r="BZ243" s="129"/>
      <c r="CA243" s="129"/>
      <c r="CB243" s="129"/>
      <c r="CC243" s="129"/>
      <c r="CD243" s="129"/>
      <c r="CE243" s="129"/>
      <c r="CF243" s="129"/>
      <c r="CG243" s="129"/>
      <c r="CH243" s="129"/>
      <c r="CI243" s="129"/>
      <c r="CJ243" s="129"/>
      <c r="CK243" s="129"/>
      <c r="CL243" s="129"/>
      <c r="CM243" s="129"/>
      <c r="CN243" s="129"/>
      <c r="CO243" s="129"/>
      <c r="CP243" s="129"/>
      <c r="CQ243" s="129"/>
      <c r="CR243" s="129"/>
      <c r="CS243" s="129"/>
      <c r="CT243" s="129"/>
      <c r="CU243" s="129"/>
      <c r="CV243" s="129"/>
      <c r="CW243" s="129"/>
      <c r="CX243" s="129"/>
      <c r="CY243" s="129"/>
      <c r="CZ243" s="129"/>
      <c r="DA243" s="129"/>
      <c r="DB243" s="129"/>
      <c r="DC243" s="129"/>
      <c r="DD243" s="129"/>
      <c r="DE243" s="129"/>
      <c r="DF243" s="129"/>
      <c r="DG243" s="129"/>
      <c r="DH243" s="129"/>
      <c r="DI243" s="129"/>
      <c r="DJ243" s="129"/>
      <c r="DK243" s="129"/>
      <c r="DL243" s="129"/>
      <c r="DM243" s="129"/>
      <c r="DN243" s="129"/>
      <c r="DO243" s="129"/>
      <c r="DP243" s="129"/>
      <c r="DQ243" s="129"/>
      <c r="DR243" s="129"/>
      <c r="DS243" s="129"/>
      <c r="DT243" s="129"/>
      <c r="DU243" s="129"/>
      <c r="DV243" s="129"/>
      <c r="DW243" s="129"/>
      <c r="DX243" s="129"/>
      <c r="DY243" s="129"/>
      <c r="DZ243" s="129"/>
      <c r="EA243" s="129"/>
      <c r="EB243" s="129"/>
      <c r="EC243" s="129"/>
      <c r="ED243" s="129"/>
      <c r="EE243" s="129"/>
      <c r="EF243" s="129"/>
      <c r="EG243" s="129"/>
      <c r="EH243" s="129"/>
      <c r="EI243" s="129"/>
      <c r="EJ243" s="129"/>
      <c r="EK243" s="129"/>
      <c r="EL243" s="129"/>
      <c r="EM243" s="129"/>
      <c r="EN243" s="129"/>
      <c r="EO243" s="129"/>
      <c r="EP243" s="129"/>
      <c r="EQ243" s="129"/>
      <c r="ER243" s="129"/>
      <c r="ES243" s="129"/>
      <c r="ET243" s="129"/>
      <c r="EU243" s="129"/>
      <c r="EV243" s="129"/>
      <c r="EW243" s="129"/>
      <c r="EX243" s="129"/>
      <c r="EY243" s="129"/>
      <c r="EZ243" s="129"/>
      <c r="FA243" s="129"/>
      <c r="FB243" s="129"/>
      <c r="FC243" s="129"/>
      <c r="FD243" s="129"/>
      <c r="FE243" s="129"/>
      <c r="FF243" s="129"/>
      <c r="FG243" s="129"/>
      <c r="FH243" s="129"/>
      <c r="FI243" s="129"/>
      <c r="FJ243" s="129"/>
      <c r="FK243" s="129"/>
      <c r="FL243" s="129"/>
      <c r="FM243" s="129"/>
      <c r="FN243" s="129"/>
      <c r="FO243" s="129"/>
      <c r="FP243" s="129"/>
      <c r="FQ243" s="129"/>
      <c r="FR243" s="129"/>
      <c r="FS243" s="129"/>
      <c r="FT243" s="129"/>
      <c r="FU243" s="129"/>
      <c r="FV243" s="129"/>
      <c r="FW243" s="129"/>
      <c r="FX243" s="129"/>
      <c r="FY243" s="129"/>
      <c r="FZ243" s="129"/>
      <c r="GA243" s="129"/>
      <c r="GB243" s="129"/>
      <c r="GC243" s="129"/>
      <c r="GD243" s="129"/>
      <c r="GE243" s="129"/>
      <c r="GF243" s="129"/>
      <c r="GG243" s="129"/>
      <c r="GH243" s="129"/>
      <c r="GI243" s="129"/>
      <c r="GJ243" s="129"/>
      <c r="GK243" s="129"/>
      <c r="GL243" s="129"/>
      <c r="GM243" s="129"/>
      <c r="GN243" s="129"/>
      <c r="GO243" s="129"/>
      <c r="GP243" s="129"/>
      <c r="GQ243" s="129"/>
      <c r="GR243" s="129"/>
      <c r="GS243" s="129"/>
      <c r="GT243" s="129"/>
      <c r="GU243" s="129"/>
      <c r="GV243" s="129"/>
      <c r="GW243" s="129"/>
      <c r="GX243" s="129"/>
      <c r="GY243" s="129"/>
      <c r="GZ243" s="129"/>
      <c r="HA243" s="129"/>
      <c r="HB243" s="129"/>
      <c r="HC243" s="129"/>
      <c r="HD243" s="129"/>
      <c r="HE243" s="129"/>
      <c r="HF243" s="129"/>
      <c r="HG243" s="129"/>
      <c r="HH243" s="129"/>
      <c r="HI243" s="129"/>
      <c r="HJ243" s="129"/>
      <c r="HK243" s="129"/>
      <c r="HL243" s="129"/>
      <c r="HM243" s="129"/>
      <c r="HN243" s="129"/>
      <c r="HO243" s="129"/>
      <c r="HP243" s="129"/>
      <c r="HQ243" s="129"/>
      <c r="HR243" s="129"/>
      <c r="HS243" s="129"/>
      <c r="HT243" s="129"/>
      <c r="HU243" s="129"/>
      <c r="HV243" s="129"/>
      <c r="HW243" s="129"/>
      <c r="HX243" s="129"/>
      <c r="HY243" s="129"/>
      <c r="HZ243" s="129"/>
      <c r="IA243" s="129"/>
      <c r="IB243" s="129"/>
      <c r="IC243" s="129"/>
      <c r="ID243" s="129"/>
      <c r="IE243" s="129"/>
      <c r="IF243" s="129"/>
      <c r="IG243" s="129"/>
      <c r="IH243" s="129"/>
      <c r="II243" s="129"/>
      <c r="IJ243" s="129"/>
      <c r="IK243" s="129"/>
      <c r="IL243" s="129"/>
      <c r="IM243" s="129"/>
      <c r="IN243" s="129"/>
      <c r="IO243" s="129"/>
      <c r="IP243" s="129"/>
      <c r="IQ243" s="129"/>
      <c r="IR243" s="129"/>
      <c r="IS243" s="129"/>
      <c r="IT243" s="129"/>
    </row>
    <row r="244" spans="1:254" s="119" customFormat="1" ht="26.25" x14ac:dyDescent="0.25">
      <c r="A244" s="125" t="s">
        <v>306</v>
      </c>
      <c r="B244" s="183">
        <v>510</v>
      </c>
      <c r="C244" s="137" t="s">
        <v>51</v>
      </c>
      <c r="D244" s="137" t="s">
        <v>43</v>
      </c>
      <c r="E244" s="137" t="s">
        <v>246</v>
      </c>
      <c r="F244" s="137" t="s">
        <v>126</v>
      </c>
      <c r="G244" s="128">
        <v>9200</v>
      </c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  <c r="AT244" s="129"/>
      <c r="AU244" s="129"/>
      <c r="AV244" s="129"/>
      <c r="AW244" s="129"/>
      <c r="AX244" s="129"/>
      <c r="AY244" s="129"/>
      <c r="AZ244" s="129"/>
      <c r="BA244" s="129"/>
      <c r="BB244" s="129"/>
      <c r="BC244" s="129"/>
      <c r="BD244" s="129"/>
      <c r="BE244" s="129"/>
      <c r="BF244" s="129"/>
      <c r="BG244" s="129"/>
      <c r="BH244" s="129"/>
      <c r="BI244" s="129"/>
      <c r="BJ244" s="129"/>
      <c r="BK244" s="129"/>
      <c r="BL244" s="129"/>
      <c r="BM244" s="129"/>
      <c r="BN244" s="129"/>
      <c r="BO244" s="129"/>
      <c r="BP244" s="129"/>
      <c r="BQ244" s="129"/>
      <c r="BR244" s="129"/>
      <c r="BS244" s="129"/>
      <c r="BT244" s="129"/>
      <c r="BU244" s="129"/>
      <c r="BV244" s="129"/>
      <c r="BW244" s="129"/>
      <c r="BX244" s="129"/>
      <c r="BY244" s="129"/>
      <c r="BZ244" s="129"/>
      <c r="CA244" s="129"/>
      <c r="CB244" s="129"/>
      <c r="CC244" s="129"/>
      <c r="CD244" s="129"/>
      <c r="CE244" s="129"/>
      <c r="CF244" s="129"/>
      <c r="CG244" s="129"/>
      <c r="CH244" s="129"/>
      <c r="CI244" s="129"/>
      <c r="CJ244" s="129"/>
      <c r="CK244" s="129"/>
      <c r="CL244" s="129"/>
      <c r="CM244" s="129"/>
      <c r="CN244" s="129"/>
      <c r="CO244" s="129"/>
      <c r="CP244" s="129"/>
      <c r="CQ244" s="129"/>
      <c r="CR244" s="129"/>
      <c r="CS244" s="129"/>
      <c r="CT244" s="129"/>
      <c r="CU244" s="129"/>
      <c r="CV244" s="129"/>
      <c r="CW244" s="129"/>
      <c r="CX244" s="129"/>
      <c r="CY244" s="129"/>
      <c r="CZ244" s="129"/>
      <c r="DA244" s="129"/>
      <c r="DB244" s="129"/>
      <c r="DC244" s="129"/>
      <c r="DD244" s="129"/>
      <c r="DE244" s="129"/>
      <c r="DF244" s="129"/>
      <c r="DG244" s="129"/>
      <c r="DH244" s="129"/>
      <c r="DI244" s="129"/>
      <c r="DJ244" s="129"/>
      <c r="DK244" s="129"/>
      <c r="DL244" s="129"/>
      <c r="DM244" s="129"/>
      <c r="DN244" s="129"/>
      <c r="DO244" s="129"/>
      <c r="DP244" s="129"/>
      <c r="DQ244" s="129"/>
      <c r="DR244" s="129"/>
      <c r="DS244" s="129"/>
      <c r="DT244" s="129"/>
      <c r="DU244" s="129"/>
      <c r="DV244" s="129"/>
      <c r="DW244" s="129"/>
      <c r="DX244" s="129"/>
      <c r="DY244" s="129"/>
      <c r="DZ244" s="129"/>
      <c r="EA244" s="129"/>
      <c r="EB244" s="129"/>
      <c r="EC244" s="129"/>
      <c r="ED244" s="129"/>
      <c r="EE244" s="129"/>
      <c r="EF244" s="129"/>
      <c r="EG244" s="129"/>
      <c r="EH244" s="129"/>
      <c r="EI244" s="129"/>
      <c r="EJ244" s="129"/>
      <c r="EK244" s="129"/>
      <c r="EL244" s="129"/>
      <c r="EM244" s="129"/>
      <c r="EN244" s="129"/>
      <c r="EO244" s="129"/>
      <c r="EP244" s="129"/>
      <c r="EQ244" s="129"/>
      <c r="ER244" s="129"/>
      <c r="ES244" s="129"/>
      <c r="ET244" s="129"/>
      <c r="EU244" s="129"/>
      <c r="EV244" s="129"/>
      <c r="EW244" s="129"/>
      <c r="EX244" s="129"/>
      <c r="EY244" s="129"/>
      <c r="EZ244" s="129"/>
      <c r="FA244" s="129"/>
      <c r="FB244" s="129"/>
      <c r="FC244" s="129"/>
      <c r="FD244" s="129"/>
      <c r="FE244" s="129"/>
      <c r="FF244" s="129"/>
      <c r="FG244" s="129"/>
      <c r="FH244" s="129"/>
      <c r="FI244" s="129"/>
      <c r="FJ244" s="129"/>
      <c r="FK244" s="129"/>
      <c r="FL244" s="129"/>
      <c r="FM244" s="129"/>
      <c r="FN244" s="129"/>
      <c r="FO244" s="129"/>
      <c r="FP244" s="129"/>
      <c r="FQ244" s="129"/>
      <c r="FR244" s="129"/>
      <c r="FS244" s="129"/>
      <c r="FT244" s="129"/>
      <c r="FU244" s="129"/>
      <c r="FV244" s="129"/>
      <c r="FW244" s="129"/>
      <c r="FX244" s="129"/>
      <c r="FY244" s="129"/>
      <c r="FZ244" s="129"/>
      <c r="GA244" s="129"/>
      <c r="GB244" s="129"/>
      <c r="GC244" s="129"/>
      <c r="GD244" s="129"/>
      <c r="GE244" s="129"/>
      <c r="GF244" s="129"/>
      <c r="GG244" s="129"/>
      <c r="GH244" s="129"/>
      <c r="GI244" s="129"/>
      <c r="GJ244" s="129"/>
      <c r="GK244" s="129"/>
      <c r="GL244" s="129"/>
      <c r="GM244" s="129"/>
      <c r="GN244" s="129"/>
      <c r="GO244" s="129"/>
      <c r="GP244" s="129"/>
      <c r="GQ244" s="129"/>
      <c r="GR244" s="129"/>
      <c r="GS244" s="129"/>
      <c r="GT244" s="129"/>
      <c r="GU244" s="129"/>
      <c r="GV244" s="129"/>
      <c r="GW244" s="129"/>
      <c r="GX244" s="129"/>
      <c r="GY244" s="129"/>
      <c r="GZ244" s="129"/>
      <c r="HA244" s="129"/>
      <c r="HB244" s="129"/>
      <c r="HC244" s="129"/>
      <c r="HD244" s="129"/>
      <c r="HE244" s="129"/>
      <c r="HF244" s="129"/>
      <c r="HG244" s="129"/>
      <c r="HH244" s="129"/>
      <c r="HI244" s="129"/>
      <c r="HJ244" s="129"/>
      <c r="HK244" s="129"/>
      <c r="HL244" s="129"/>
      <c r="HM244" s="129"/>
      <c r="HN244" s="129"/>
      <c r="HO244" s="129"/>
      <c r="HP244" s="129"/>
      <c r="HQ244" s="129"/>
      <c r="HR244" s="129"/>
      <c r="HS244" s="129"/>
      <c r="HT244" s="129"/>
      <c r="HU244" s="129"/>
      <c r="HV244" s="129"/>
      <c r="HW244" s="129"/>
      <c r="HX244" s="129"/>
      <c r="HY244" s="129"/>
      <c r="HZ244" s="129"/>
      <c r="IA244" s="129"/>
      <c r="IB244" s="129"/>
      <c r="IC244" s="129"/>
      <c r="ID244" s="129"/>
      <c r="IE244" s="129"/>
      <c r="IF244" s="129"/>
      <c r="IG244" s="129"/>
      <c r="IH244" s="129"/>
      <c r="II244" s="129"/>
      <c r="IJ244" s="129"/>
      <c r="IK244" s="129"/>
      <c r="IL244" s="129"/>
      <c r="IM244" s="129"/>
      <c r="IN244" s="129"/>
      <c r="IO244" s="129"/>
      <c r="IP244" s="129"/>
      <c r="IQ244" s="129"/>
      <c r="IR244" s="129"/>
      <c r="IS244" s="129"/>
      <c r="IT244" s="129"/>
    </row>
    <row r="245" spans="1:254" s="91" customFormat="1" ht="25.5" x14ac:dyDescent="0.2">
      <c r="A245" s="125" t="s">
        <v>306</v>
      </c>
      <c r="B245" s="183">
        <v>510</v>
      </c>
      <c r="C245" s="137" t="s">
        <v>51</v>
      </c>
      <c r="D245" s="137" t="s">
        <v>43</v>
      </c>
      <c r="E245" s="137" t="s">
        <v>249</v>
      </c>
      <c r="F245" s="137" t="s">
        <v>126</v>
      </c>
      <c r="G245" s="128">
        <v>30800</v>
      </c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  <c r="AT245" s="129"/>
      <c r="AU245" s="129"/>
      <c r="AV245" s="129"/>
      <c r="AW245" s="129"/>
      <c r="AX245" s="129"/>
      <c r="AY245" s="129"/>
      <c r="AZ245" s="129"/>
      <c r="BA245" s="129"/>
      <c r="BB245" s="129"/>
      <c r="BC245" s="129"/>
      <c r="BD245" s="129"/>
      <c r="BE245" s="129"/>
      <c r="BF245" s="129"/>
      <c r="BG245" s="129"/>
      <c r="BH245" s="129"/>
      <c r="BI245" s="129"/>
      <c r="BJ245" s="129"/>
      <c r="BK245" s="129"/>
      <c r="BL245" s="129"/>
      <c r="BM245" s="129"/>
      <c r="BN245" s="129"/>
      <c r="BO245" s="129"/>
      <c r="BP245" s="129"/>
      <c r="BQ245" s="129"/>
      <c r="BR245" s="129"/>
      <c r="BS245" s="129"/>
      <c r="BT245" s="129"/>
      <c r="BU245" s="129"/>
      <c r="BV245" s="129"/>
      <c r="BW245" s="129"/>
      <c r="BX245" s="129"/>
      <c r="BY245" s="129"/>
      <c r="BZ245" s="129"/>
      <c r="CA245" s="129"/>
      <c r="CB245" s="129"/>
      <c r="CC245" s="129"/>
      <c r="CD245" s="129"/>
      <c r="CE245" s="129"/>
      <c r="CF245" s="129"/>
      <c r="CG245" s="129"/>
      <c r="CH245" s="129"/>
      <c r="CI245" s="129"/>
      <c r="CJ245" s="129"/>
      <c r="CK245" s="129"/>
      <c r="CL245" s="129"/>
      <c r="CM245" s="129"/>
      <c r="CN245" s="129"/>
      <c r="CO245" s="129"/>
      <c r="CP245" s="129"/>
      <c r="CQ245" s="129"/>
      <c r="CR245" s="129"/>
      <c r="CS245" s="129"/>
      <c r="CT245" s="129"/>
      <c r="CU245" s="129"/>
      <c r="CV245" s="129"/>
      <c r="CW245" s="129"/>
      <c r="CX245" s="129"/>
      <c r="CY245" s="129"/>
      <c r="CZ245" s="129"/>
      <c r="DA245" s="129"/>
      <c r="DB245" s="129"/>
      <c r="DC245" s="129"/>
      <c r="DD245" s="129"/>
      <c r="DE245" s="129"/>
      <c r="DF245" s="129"/>
      <c r="DG245" s="129"/>
      <c r="DH245" s="129"/>
      <c r="DI245" s="129"/>
      <c r="DJ245" s="129"/>
      <c r="DK245" s="129"/>
      <c r="DL245" s="129"/>
      <c r="DM245" s="129"/>
      <c r="DN245" s="129"/>
      <c r="DO245" s="129"/>
      <c r="DP245" s="129"/>
      <c r="DQ245" s="129"/>
      <c r="DR245" s="129"/>
      <c r="DS245" s="129"/>
      <c r="DT245" s="129"/>
      <c r="DU245" s="129"/>
      <c r="DV245" s="129"/>
      <c r="DW245" s="129"/>
      <c r="DX245" s="129"/>
      <c r="DY245" s="129"/>
      <c r="DZ245" s="129"/>
      <c r="EA245" s="129"/>
      <c r="EB245" s="129"/>
      <c r="EC245" s="129"/>
      <c r="ED245" s="129"/>
      <c r="EE245" s="129"/>
      <c r="EF245" s="129"/>
      <c r="EG245" s="129"/>
      <c r="EH245" s="129"/>
      <c r="EI245" s="129"/>
      <c r="EJ245" s="129"/>
      <c r="EK245" s="129"/>
      <c r="EL245" s="129"/>
      <c r="EM245" s="129"/>
      <c r="EN245" s="129"/>
      <c r="EO245" s="129"/>
      <c r="EP245" s="129"/>
      <c r="EQ245" s="129"/>
      <c r="ER245" s="129"/>
      <c r="ES245" s="129"/>
      <c r="ET245" s="129"/>
      <c r="EU245" s="129"/>
      <c r="EV245" s="129"/>
      <c r="EW245" s="129"/>
      <c r="EX245" s="129"/>
      <c r="EY245" s="129"/>
      <c r="EZ245" s="129"/>
      <c r="FA245" s="129"/>
      <c r="FB245" s="129"/>
      <c r="FC245" s="129"/>
      <c r="FD245" s="129"/>
      <c r="FE245" s="129"/>
      <c r="FF245" s="129"/>
      <c r="FG245" s="129"/>
      <c r="FH245" s="129"/>
      <c r="FI245" s="129"/>
      <c r="FJ245" s="129"/>
      <c r="FK245" s="129"/>
      <c r="FL245" s="129"/>
      <c r="FM245" s="129"/>
      <c r="FN245" s="129"/>
      <c r="FO245" s="129"/>
      <c r="FP245" s="129"/>
      <c r="FQ245" s="129"/>
      <c r="FR245" s="129"/>
      <c r="FS245" s="129"/>
      <c r="FT245" s="129"/>
      <c r="FU245" s="129"/>
      <c r="FV245" s="129"/>
      <c r="FW245" s="129"/>
      <c r="FX245" s="129"/>
      <c r="FY245" s="129"/>
      <c r="FZ245" s="129"/>
      <c r="GA245" s="129"/>
      <c r="GB245" s="129"/>
      <c r="GC245" s="129"/>
      <c r="GD245" s="129"/>
      <c r="GE245" s="129"/>
      <c r="GF245" s="129"/>
      <c r="GG245" s="129"/>
      <c r="GH245" s="129"/>
      <c r="GI245" s="129"/>
      <c r="GJ245" s="129"/>
      <c r="GK245" s="129"/>
      <c r="GL245" s="129"/>
      <c r="GM245" s="129"/>
      <c r="GN245" s="129"/>
      <c r="GO245" s="129"/>
      <c r="GP245" s="129"/>
      <c r="GQ245" s="129"/>
      <c r="GR245" s="129"/>
      <c r="GS245" s="129"/>
      <c r="GT245" s="129"/>
      <c r="GU245" s="129"/>
      <c r="GV245" s="129"/>
      <c r="GW245" s="129"/>
      <c r="GX245" s="129"/>
      <c r="GY245" s="129"/>
      <c r="GZ245" s="129"/>
      <c r="HA245" s="129"/>
      <c r="HB245" s="129"/>
      <c r="HC245" s="129"/>
      <c r="HD245" s="129"/>
      <c r="HE245" s="129"/>
      <c r="HF245" s="129"/>
      <c r="HG245" s="129"/>
      <c r="HH245" s="129"/>
      <c r="HI245" s="129"/>
      <c r="HJ245" s="129"/>
      <c r="HK245" s="129"/>
      <c r="HL245" s="129"/>
      <c r="HM245" s="129"/>
      <c r="HN245" s="129"/>
      <c r="HO245" s="129"/>
      <c r="HP245" s="129"/>
      <c r="HQ245" s="129"/>
      <c r="HR245" s="129"/>
      <c r="HS245" s="129"/>
      <c r="HT245" s="129"/>
      <c r="HU245" s="129"/>
      <c r="HV245" s="129"/>
      <c r="HW245" s="129"/>
      <c r="HX245" s="129"/>
      <c r="HY245" s="129"/>
      <c r="HZ245" s="129"/>
      <c r="IA245" s="129"/>
      <c r="IB245" s="129"/>
      <c r="IC245" s="129"/>
      <c r="ID245" s="129"/>
      <c r="IE245" s="129"/>
      <c r="IF245" s="129"/>
      <c r="IG245" s="129"/>
      <c r="IH245" s="129"/>
      <c r="II245" s="129"/>
      <c r="IJ245" s="129"/>
      <c r="IK245" s="129"/>
      <c r="IL245" s="129"/>
      <c r="IM245" s="129"/>
      <c r="IN245" s="129"/>
      <c r="IO245" s="129"/>
      <c r="IP245" s="129"/>
      <c r="IQ245" s="129"/>
      <c r="IR245" s="129"/>
      <c r="IS245" s="129"/>
      <c r="IT245" s="129"/>
    </row>
    <row r="246" spans="1:254" s="119" customFormat="1" ht="26.25" x14ac:dyDescent="0.25">
      <c r="A246" s="125" t="s">
        <v>92</v>
      </c>
      <c r="B246" s="183">
        <v>510</v>
      </c>
      <c r="C246" s="137" t="s">
        <v>51</v>
      </c>
      <c r="D246" s="137" t="s">
        <v>43</v>
      </c>
      <c r="E246" s="137" t="s">
        <v>246</v>
      </c>
      <c r="F246" s="137" t="s">
        <v>93</v>
      </c>
      <c r="G246" s="128">
        <v>800</v>
      </c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29"/>
      <c r="BL246" s="129"/>
      <c r="BM246" s="129"/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129"/>
      <c r="CH246" s="129"/>
      <c r="CI246" s="129"/>
      <c r="CJ246" s="129"/>
      <c r="CK246" s="129"/>
      <c r="CL246" s="129"/>
      <c r="CM246" s="129"/>
      <c r="CN246" s="129"/>
      <c r="CO246" s="129"/>
      <c r="CP246" s="129"/>
      <c r="CQ246" s="129"/>
      <c r="CR246" s="129"/>
      <c r="CS246" s="129"/>
      <c r="CT246" s="129"/>
      <c r="CU246" s="129"/>
      <c r="CV246" s="129"/>
      <c r="CW246" s="129"/>
      <c r="CX246" s="129"/>
      <c r="CY246" s="129"/>
      <c r="CZ246" s="129"/>
      <c r="DA246" s="129"/>
      <c r="DB246" s="129"/>
      <c r="DC246" s="129"/>
      <c r="DD246" s="129"/>
      <c r="DE246" s="129"/>
      <c r="DF246" s="129"/>
      <c r="DG246" s="129"/>
      <c r="DH246" s="129"/>
      <c r="DI246" s="129"/>
      <c r="DJ246" s="129"/>
      <c r="DK246" s="129"/>
      <c r="DL246" s="129"/>
      <c r="DM246" s="129"/>
      <c r="DN246" s="129"/>
      <c r="DO246" s="129"/>
      <c r="DP246" s="129"/>
      <c r="DQ246" s="129"/>
      <c r="DR246" s="129"/>
      <c r="DS246" s="129"/>
      <c r="DT246" s="129"/>
      <c r="DU246" s="129"/>
      <c r="DV246" s="129"/>
      <c r="DW246" s="129"/>
      <c r="DX246" s="129"/>
      <c r="DY246" s="129"/>
      <c r="DZ246" s="129"/>
      <c r="EA246" s="129"/>
      <c r="EB246" s="129"/>
      <c r="EC246" s="129"/>
      <c r="ED246" s="129"/>
      <c r="EE246" s="129"/>
      <c r="EF246" s="129"/>
      <c r="EG246" s="129"/>
      <c r="EH246" s="129"/>
      <c r="EI246" s="129"/>
      <c r="EJ246" s="129"/>
      <c r="EK246" s="129"/>
      <c r="EL246" s="129"/>
      <c r="EM246" s="129"/>
      <c r="EN246" s="129"/>
      <c r="EO246" s="129"/>
      <c r="EP246" s="129"/>
      <c r="EQ246" s="129"/>
      <c r="ER246" s="129"/>
      <c r="ES246" s="129"/>
      <c r="ET246" s="129"/>
      <c r="EU246" s="129"/>
      <c r="EV246" s="129"/>
      <c r="EW246" s="129"/>
      <c r="EX246" s="129"/>
      <c r="EY246" s="129"/>
      <c r="EZ246" s="129"/>
      <c r="FA246" s="129"/>
      <c r="FB246" s="129"/>
      <c r="FC246" s="129"/>
      <c r="FD246" s="129"/>
      <c r="FE246" s="129"/>
      <c r="FF246" s="129"/>
      <c r="FG246" s="129"/>
      <c r="FH246" s="129"/>
      <c r="FI246" s="129"/>
      <c r="FJ246" s="129"/>
      <c r="FK246" s="129"/>
      <c r="FL246" s="129"/>
      <c r="FM246" s="129"/>
      <c r="FN246" s="129"/>
      <c r="FO246" s="129"/>
      <c r="FP246" s="129"/>
      <c r="FQ246" s="129"/>
      <c r="FR246" s="129"/>
      <c r="FS246" s="129"/>
      <c r="FT246" s="129"/>
      <c r="FU246" s="129"/>
      <c r="FV246" s="129"/>
      <c r="FW246" s="129"/>
      <c r="FX246" s="129"/>
      <c r="FY246" s="129"/>
      <c r="FZ246" s="129"/>
      <c r="GA246" s="129"/>
      <c r="GB246" s="129"/>
      <c r="GC246" s="129"/>
      <c r="GD246" s="129"/>
      <c r="GE246" s="129"/>
      <c r="GF246" s="129"/>
      <c r="GG246" s="129"/>
      <c r="GH246" s="129"/>
      <c r="GI246" s="129"/>
      <c r="GJ246" s="129"/>
      <c r="GK246" s="129"/>
      <c r="GL246" s="129"/>
      <c r="GM246" s="129"/>
      <c r="GN246" s="129"/>
      <c r="GO246" s="129"/>
      <c r="GP246" s="129"/>
      <c r="GQ246" s="129"/>
      <c r="GR246" s="129"/>
      <c r="GS246" s="129"/>
      <c r="GT246" s="129"/>
      <c r="GU246" s="129"/>
      <c r="GV246" s="129"/>
      <c r="GW246" s="129"/>
      <c r="GX246" s="129"/>
      <c r="GY246" s="129"/>
      <c r="GZ246" s="129"/>
      <c r="HA246" s="129"/>
      <c r="HB246" s="129"/>
      <c r="HC246" s="129"/>
      <c r="HD246" s="129"/>
      <c r="HE246" s="129"/>
      <c r="HF246" s="129"/>
      <c r="HG246" s="129"/>
      <c r="HH246" s="129"/>
      <c r="HI246" s="129"/>
      <c r="HJ246" s="129"/>
      <c r="HK246" s="129"/>
      <c r="HL246" s="129"/>
      <c r="HM246" s="129"/>
      <c r="HN246" s="129"/>
      <c r="HO246" s="129"/>
      <c r="HP246" s="129"/>
      <c r="HQ246" s="129"/>
      <c r="HR246" s="129"/>
      <c r="HS246" s="129"/>
      <c r="HT246" s="129"/>
      <c r="HU246" s="129"/>
      <c r="HV246" s="129"/>
      <c r="HW246" s="129"/>
      <c r="HX246" s="129"/>
      <c r="HY246" s="129"/>
      <c r="HZ246" s="129"/>
      <c r="IA246" s="129"/>
      <c r="IB246" s="129"/>
      <c r="IC246" s="129"/>
      <c r="ID246" s="129"/>
      <c r="IE246" s="129"/>
      <c r="IF246" s="129"/>
      <c r="IG246" s="129"/>
      <c r="IH246" s="129"/>
      <c r="II246" s="129"/>
      <c r="IJ246" s="129"/>
      <c r="IK246" s="129"/>
      <c r="IL246" s="129"/>
      <c r="IM246" s="129"/>
      <c r="IN246" s="129"/>
      <c r="IO246" s="129"/>
      <c r="IP246" s="129"/>
      <c r="IQ246" s="129"/>
      <c r="IR246" s="129"/>
      <c r="IS246" s="129"/>
      <c r="IT246" s="129"/>
    </row>
    <row r="247" spans="1:254" s="119" customFormat="1" ht="15.75" x14ac:dyDescent="0.25">
      <c r="A247" s="161" t="s">
        <v>250</v>
      </c>
      <c r="B247" s="177">
        <v>510</v>
      </c>
      <c r="C247" s="157" t="s">
        <v>106</v>
      </c>
      <c r="D247" s="157"/>
      <c r="E247" s="157"/>
      <c r="F247" s="157"/>
      <c r="G247" s="158">
        <f>SUM(G248)</f>
        <v>2178.6</v>
      </c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  <c r="CC247" s="95"/>
      <c r="CD247" s="95"/>
      <c r="CE247" s="95"/>
      <c r="CF247" s="95"/>
      <c r="CG247" s="95"/>
      <c r="CH247" s="95"/>
      <c r="CI247" s="95"/>
      <c r="CJ247" s="95"/>
      <c r="CK247" s="95"/>
      <c r="CL247" s="95"/>
      <c r="CM247" s="95"/>
      <c r="CN247" s="95"/>
      <c r="CO247" s="95"/>
      <c r="CP247" s="95"/>
      <c r="CQ247" s="95"/>
      <c r="CR247" s="95"/>
      <c r="CS247" s="95"/>
      <c r="CT247" s="95"/>
      <c r="CU247" s="95"/>
      <c r="CV247" s="95"/>
      <c r="CW247" s="95"/>
      <c r="CX247" s="95"/>
      <c r="CY247" s="95"/>
      <c r="CZ247" s="95"/>
      <c r="DA247" s="95"/>
      <c r="DB247" s="95"/>
      <c r="DC247" s="95"/>
      <c r="DD247" s="95"/>
      <c r="DE247" s="95"/>
      <c r="DF247" s="95"/>
      <c r="DG247" s="95"/>
      <c r="DH247" s="95"/>
      <c r="DI247" s="95"/>
      <c r="DJ247" s="95"/>
      <c r="DK247" s="95"/>
      <c r="DL247" s="95"/>
      <c r="DM247" s="95"/>
      <c r="DN247" s="95"/>
      <c r="DO247" s="95"/>
      <c r="DP247" s="95"/>
      <c r="DQ247" s="95"/>
      <c r="DR247" s="95"/>
      <c r="DS247" s="95"/>
      <c r="DT247" s="95"/>
      <c r="DU247" s="95"/>
      <c r="DV247" s="95"/>
      <c r="DW247" s="95"/>
      <c r="DX247" s="95"/>
      <c r="DY247" s="95"/>
      <c r="DZ247" s="95"/>
      <c r="EA247" s="95"/>
      <c r="EB247" s="95"/>
      <c r="EC247" s="95"/>
      <c r="ED247" s="95"/>
      <c r="EE247" s="95"/>
      <c r="EF247" s="95"/>
      <c r="EG247" s="95"/>
      <c r="EH247" s="95"/>
      <c r="EI247" s="95"/>
      <c r="EJ247" s="95"/>
      <c r="EK247" s="95"/>
      <c r="EL247" s="95"/>
      <c r="EM247" s="95"/>
      <c r="EN247" s="95"/>
      <c r="EO247" s="95"/>
      <c r="EP247" s="95"/>
      <c r="EQ247" s="95"/>
      <c r="ER247" s="95"/>
      <c r="ES247" s="95"/>
      <c r="ET247" s="95"/>
      <c r="EU247" s="95"/>
      <c r="EV247" s="95"/>
      <c r="EW247" s="95"/>
      <c r="EX247" s="95"/>
      <c r="EY247" s="95"/>
      <c r="EZ247" s="95"/>
      <c r="FA247" s="95"/>
      <c r="FB247" s="95"/>
      <c r="FC247" s="95"/>
      <c r="FD247" s="95"/>
      <c r="FE247" s="95"/>
      <c r="FF247" s="95"/>
      <c r="FG247" s="95"/>
      <c r="FH247" s="95"/>
      <c r="FI247" s="95"/>
      <c r="FJ247" s="95"/>
      <c r="FK247" s="95"/>
      <c r="FL247" s="95"/>
      <c r="FM247" s="95"/>
      <c r="FN247" s="95"/>
      <c r="FO247" s="95"/>
      <c r="FP247" s="95"/>
      <c r="FQ247" s="95"/>
      <c r="FR247" s="95"/>
      <c r="FS247" s="95"/>
      <c r="FT247" s="95"/>
      <c r="FU247" s="95"/>
      <c r="FV247" s="95"/>
      <c r="FW247" s="95"/>
      <c r="FX247" s="95"/>
      <c r="FY247" s="95"/>
      <c r="FZ247" s="95"/>
      <c r="GA247" s="95"/>
      <c r="GB247" s="95"/>
      <c r="GC247" s="95"/>
      <c r="GD247" s="95"/>
      <c r="GE247" s="95"/>
      <c r="GF247" s="95"/>
      <c r="GG247" s="95"/>
      <c r="GH247" s="95"/>
      <c r="GI247" s="95"/>
      <c r="GJ247" s="95"/>
      <c r="GK247" s="95"/>
      <c r="GL247" s="95"/>
      <c r="GM247" s="95"/>
      <c r="GN247" s="95"/>
      <c r="GO247" s="95"/>
      <c r="GP247" s="95"/>
      <c r="GQ247" s="95"/>
      <c r="GR247" s="95"/>
      <c r="GS247" s="95"/>
      <c r="GT247" s="95"/>
      <c r="GU247" s="95"/>
      <c r="GV247" s="95"/>
      <c r="GW247" s="95"/>
      <c r="GX247" s="95"/>
      <c r="GY247" s="95"/>
      <c r="GZ247" s="95"/>
      <c r="HA247" s="95"/>
      <c r="HB247" s="95"/>
      <c r="HC247" s="95"/>
      <c r="HD247" s="95"/>
      <c r="HE247" s="95"/>
      <c r="HF247" s="95"/>
      <c r="HG247" s="95"/>
      <c r="HH247" s="95"/>
      <c r="HI247" s="95"/>
      <c r="HJ247" s="95"/>
      <c r="HK247" s="95"/>
      <c r="HL247" s="95"/>
      <c r="HM247" s="95"/>
      <c r="HN247" s="95"/>
      <c r="HO247" s="95"/>
      <c r="HP247" s="95"/>
      <c r="HQ247" s="95"/>
      <c r="HR247" s="95"/>
      <c r="HS247" s="95"/>
      <c r="HT247" s="95"/>
      <c r="HU247" s="95"/>
      <c r="HV247" s="95"/>
      <c r="HW247" s="95"/>
      <c r="HX247" s="95"/>
      <c r="HY247" s="95"/>
      <c r="HZ247" s="95"/>
      <c r="IA247" s="95"/>
      <c r="IB247" s="95"/>
      <c r="IC247" s="95"/>
      <c r="ID247" s="95"/>
      <c r="IE247" s="95"/>
      <c r="IF247" s="95"/>
      <c r="IG247" s="95"/>
      <c r="IH247" s="95"/>
      <c r="II247" s="95"/>
      <c r="IJ247" s="95"/>
      <c r="IK247" s="95"/>
      <c r="IL247" s="95"/>
      <c r="IM247" s="95"/>
      <c r="IN247" s="95"/>
      <c r="IO247" s="95"/>
      <c r="IP247" s="95"/>
      <c r="IQ247" s="95"/>
      <c r="IR247" s="95"/>
      <c r="IS247" s="95"/>
      <c r="IT247" s="95"/>
    </row>
    <row r="248" spans="1:254" s="145" customFormat="1" ht="15" x14ac:dyDescent="0.25">
      <c r="A248" s="171" t="s">
        <v>251</v>
      </c>
      <c r="B248" s="178">
        <v>510</v>
      </c>
      <c r="C248" s="168" t="s">
        <v>106</v>
      </c>
      <c r="D248" s="168" t="s">
        <v>21</v>
      </c>
      <c r="E248" s="168"/>
      <c r="F248" s="168"/>
      <c r="G248" s="169">
        <f>SUM(G251+G249)</f>
        <v>2178.6</v>
      </c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  <c r="CC248" s="95"/>
      <c r="CD248" s="95"/>
      <c r="CE248" s="95"/>
      <c r="CF248" s="95"/>
      <c r="CG248" s="95"/>
      <c r="CH248" s="95"/>
      <c r="CI248" s="95"/>
      <c r="CJ248" s="95"/>
      <c r="CK248" s="95"/>
      <c r="CL248" s="95"/>
      <c r="CM248" s="95"/>
      <c r="CN248" s="95"/>
      <c r="CO248" s="95"/>
      <c r="CP248" s="95"/>
      <c r="CQ248" s="95"/>
      <c r="CR248" s="95"/>
      <c r="CS248" s="95"/>
      <c r="CT248" s="95"/>
      <c r="CU248" s="95"/>
      <c r="CV248" s="95"/>
      <c r="CW248" s="95"/>
      <c r="CX248" s="95"/>
      <c r="CY248" s="95"/>
      <c r="CZ248" s="95"/>
      <c r="DA248" s="95"/>
      <c r="DB248" s="95"/>
      <c r="DC248" s="95"/>
      <c r="DD248" s="95"/>
      <c r="DE248" s="95"/>
      <c r="DF248" s="95"/>
      <c r="DG248" s="95"/>
      <c r="DH248" s="95"/>
      <c r="DI248" s="95"/>
      <c r="DJ248" s="95"/>
      <c r="DK248" s="95"/>
      <c r="DL248" s="95"/>
      <c r="DM248" s="95"/>
      <c r="DN248" s="95"/>
      <c r="DO248" s="95"/>
      <c r="DP248" s="95"/>
      <c r="DQ248" s="95"/>
      <c r="DR248" s="95"/>
      <c r="DS248" s="95"/>
      <c r="DT248" s="95"/>
      <c r="DU248" s="95"/>
      <c r="DV248" s="95"/>
      <c r="DW248" s="95"/>
      <c r="DX248" s="95"/>
      <c r="DY248" s="95"/>
      <c r="DZ248" s="95"/>
      <c r="EA248" s="95"/>
      <c r="EB248" s="95"/>
      <c r="EC248" s="95"/>
      <c r="ED248" s="95"/>
      <c r="EE248" s="95"/>
      <c r="EF248" s="95"/>
      <c r="EG248" s="95"/>
      <c r="EH248" s="95"/>
      <c r="EI248" s="95"/>
      <c r="EJ248" s="95"/>
      <c r="EK248" s="95"/>
      <c r="EL248" s="95"/>
      <c r="EM248" s="95"/>
      <c r="EN248" s="95"/>
      <c r="EO248" s="95"/>
      <c r="EP248" s="95"/>
      <c r="EQ248" s="95"/>
      <c r="ER248" s="95"/>
      <c r="ES248" s="95"/>
      <c r="ET248" s="95"/>
      <c r="EU248" s="95"/>
      <c r="EV248" s="95"/>
      <c r="EW248" s="95"/>
      <c r="EX248" s="95"/>
      <c r="EY248" s="95"/>
      <c r="EZ248" s="95"/>
      <c r="FA248" s="95"/>
      <c r="FB248" s="95"/>
      <c r="FC248" s="95"/>
      <c r="FD248" s="95"/>
      <c r="FE248" s="95"/>
      <c r="FF248" s="95"/>
      <c r="FG248" s="95"/>
      <c r="FH248" s="95"/>
      <c r="FI248" s="95"/>
      <c r="FJ248" s="95"/>
      <c r="FK248" s="95"/>
      <c r="FL248" s="95"/>
      <c r="FM248" s="95"/>
      <c r="FN248" s="95"/>
      <c r="FO248" s="95"/>
      <c r="FP248" s="95"/>
      <c r="FQ248" s="95"/>
      <c r="FR248" s="95"/>
      <c r="FS248" s="95"/>
      <c r="FT248" s="95"/>
      <c r="FU248" s="95"/>
      <c r="FV248" s="95"/>
      <c r="FW248" s="95"/>
      <c r="FX248" s="95"/>
      <c r="FY248" s="95"/>
      <c r="FZ248" s="95"/>
      <c r="GA248" s="95"/>
      <c r="GB248" s="95"/>
      <c r="GC248" s="95"/>
      <c r="GD248" s="95"/>
      <c r="GE248" s="95"/>
      <c r="GF248" s="95"/>
      <c r="GG248" s="95"/>
      <c r="GH248" s="95"/>
      <c r="GI248" s="95"/>
      <c r="GJ248" s="95"/>
      <c r="GK248" s="95"/>
      <c r="GL248" s="95"/>
      <c r="GM248" s="95"/>
      <c r="GN248" s="95"/>
      <c r="GO248" s="95"/>
      <c r="GP248" s="95"/>
      <c r="GQ248" s="95"/>
      <c r="GR248" s="95"/>
      <c r="GS248" s="95"/>
      <c r="GT248" s="95"/>
      <c r="GU248" s="95"/>
      <c r="GV248" s="95"/>
      <c r="GW248" s="95"/>
      <c r="GX248" s="95"/>
      <c r="GY248" s="95"/>
      <c r="GZ248" s="95"/>
      <c r="HA248" s="95"/>
      <c r="HB248" s="95"/>
      <c r="HC248" s="95"/>
      <c r="HD248" s="95"/>
      <c r="HE248" s="95"/>
      <c r="HF248" s="95"/>
      <c r="HG248" s="95"/>
      <c r="HH248" s="95"/>
      <c r="HI248" s="95"/>
      <c r="HJ248" s="95"/>
      <c r="HK248" s="95"/>
      <c r="HL248" s="95"/>
      <c r="HM248" s="95"/>
      <c r="HN248" s="95"/>
      <c r="HO248" s="95"/>
      <c r="HP248" s="95"/>
      <c r="HQ248" s="95"/>
      <c r="HR248" s="95"/>
      <c r="HS248" s="95"/>
      <c r="HT248" s="95"/>
      <c r="HU248" s="95"/>
      <c r="HV248" s="95"/>
      <c r="HW248" s="95"/>
      <c r="HX248" s="95"/>
      <c r="HY248" s="95"/>
      <c r="HZ248" s="95"/>
      <c r="IA248" s="95"/>
      <c r="IB248" s="95"/>
      <c r="IC248" s="95"/>
      <c r="ID248" s="95"/>
      <c r="IE248" s="95"/>
      <c r="IF248" s="95"/>
      <c r="IG248" s="95"/>
      <c r="IH248" s="95"/>
      <c r="II248" s="95"/>
      <c r="IJ248" s="95"/>
      <c r="IK248" s="95"/>
      <c r="IL248" s="95"/>
      <c r="IM248" s="95"/>
      <c r="IN248" s="95"/>
      <c r="IO248" s="95"/>
      <c r="IP248" s="95"/>
      <c r="IQ248" s="95"/>
      <c r="IR248" s="95"/>
      <c r="IS248" s="95"/>
      <c r="IT248" s="95"/>
    </row>
    <row r="249" spans="1:254" s="119" customFormat="1" ht="15" x14ac:dyDescent="0.25">
      <c r="A249" s="130" t="s">
        <v>253</v>
      </c>
      <c r="B249" s="184">
        <v>510</v>
      </c>
      <c r="C249" s="147" t="s">
        <v>254</v>
      </c>
      <c r="D249" s="147" t="s">
        <v>21</v>
      </c>
      <c r="E249" s="147" t="s">
        <v>255</v>
      </c>
      <c r="F249" s="147"/>
      <c r="G249" s="133">
        <f>SUM(G250)</f>
        <v>178.6</v>
      </c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91"/>
      <c r="CU249" s="91"/>
      <c r="CV249" s="91"/>
      <c r="CW249" s="91"/>
      <c r="CX249" s="91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1"/>
      <c r="HT249" s="91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  <c r="IT249" s="91"/>
    </row>
    <row r="250" spans="1:254" s="119" customFormat="1" ht="26.25" x14ac:dyDescent="0.25">
      <c r="A250" s="125" t="s">
        <v>92</v>
      </c>
      <c r="B250" s="183">
        <v>510</v>
      </c>
      <c r="C250" s="137" t="s">
        <v>106</v>
      </c>
      <c r="D250" s="137" t="s">
        <v>21</v>
      </c>
      <c r="E250" s="137" t="s">
        <v>255</v>
      </c>
      <c r="F250" s="137" t="s">
        <v>93</v>
      </c>
      <c r="G250" s="128">
        <v>178.6</v>
      </c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  <c r="CC250" s="95"/>
      <c r="CD250" s="95"/>
      <c r="CE250" s="95"/>
      <c r="CF250" s="95"/>
      <c r="CG250" s="95"/>
      <c r="CH250" s="95"/>
      <c r="CI250" s="95"/>
      <c r="CJ250" s="95"/>
      <c r="CK250" s="95"/>
      <c r="CL250" s="95"/>
      <c r="CM250" s="95"/>
      <c r="CN250" s="95"/>
      <c r="CO250" s="95"/>
      <c r="CP250" s="95"/>
      <c r="CQ250" s="95"/>
      <c r="CR250" s="95"/>
      <c r="CS250" s="95"/>
      <c r="CT250" s="95"/>
      <c r="CU250" s="95"/>
      <c r="CV250" s="95"/>
      <c r="CW250" s="95"/>
      <c r="CX250" s="95"/>
      <c r="CY250" s="95"/>
      <c r="CZ250" s="95"/>
      <c r="DA250" s="95"/>
      <c r="DB250" s="95"/>
      <c r="DC250" s="95"/>
      <c r="DD250" s="95"/>
      <c r="DE250" s="95"/>
      <c r="DF250" s="95"/>
      <c r="DG250" s="95"/>
      <c r="DH250" s="95"/>
      <c r="DI250" s="95"/>
      <c r="DJ250" s="95"/>
      <c r="DK250" s="95"/>
      <c r="DL250" s="95"/>
      <c r="DM250" s="95"/>
      <c r="DN250" s="95"/>
      <c r="DO250" s="95"/>
      <c r="DP250" s="95"/>
      <c r="DQ250" s="95"/>
      <c r="DR250" s="95"/>
      <c r="DS250" s="95"/>
      <c r="DT250" s="95"/>
      <c r="DU250" s="95"/>
      <c r="DV250" s="95"/>
      <c r="DW250" s="95"/>
      <c r="DX250" s="95"/>
      <c r="DY250" s="95"/>
      <c r="DZ250" s="95"/>
      <c r="EA250" s="95"/>
      <c r="EB250" s="95"/>
      <c r="EC250" s="95"/>
      <c r="ED250" s="95"/>
      <c r="EE250" s="95"/>
      <c r="EF250" s="95"/>
      <c r="EG250" s="95"/>
      <c r="EH250" s="95"/>
      <c r="EI250" s="95"/>
      <c r="EJ250" s="95"/>
      <c r="EK250" s="95"/>
      <c r="EL250" s="95"/>
      <c r="EM250" s="95"/>
      <c r="EN250" s="95"/>
      <c r="EO250" s="95"/>
      <c r="EP250" s="95"/>
      <c r="EQ250" s="95"/>
      <c r="ER250" s="95"/>
      <c r="ES250" s="95"/>
      <c r="ET250" s="95"/>
      <c r="EU250" s="95"/>
      <c r="EV250" s="95"/>
      <c r="EW250" s="95"/>
      <c r="EX250" s="95"/>
      <c r="EY250" s="95"/>
      <c r="EZ250" s="95"/>
      <c r="FA250" s="95"/>
      <c r="FB250" s="95"/>
      <c r="FC250" s="95"/>
      <c r="FD250" s="95"/>
      <c r="FE250" s="95"/>
      <c r="FF250" s="95"/>
      <c r="FG250" s="95"/>
      <c r="FH250" s="95"/>
      <c r="FI250" s="95"/>
      <c r="FJ250" s="95"/>
      <c r="FK250" s="95"/>
      <c r="FL250" s="95"/>
      <c r="FM250" s="95"/>
      <c r="FN250" s="95"/>
      <c r="FO250" s="95"/>
      <c r="FP250" s="95"/>
      <c r="FQ250" s="95"/>
      <c r="FR250" s="95"/>
      <c r="FS250" s="95"/>
      <c r="FT250" s="95"/>
      <c r="FU250" s="95"/>
      <c r="FV250" s="95"/>
      <c r="FW250" s="95"/>
      <c r="FX250" s="95"/>
      <c r="FY250" s="95"/>
      <c r="FZ250" s="95"/>
      <c r="GA250" s="95"/>
      <c r="GB250" s="95"/>
      <c r="GC250" s="95"/>
      <c r="GD250" s="95"/>
      <c r="GE250" s="95"/>
      <c r="GF250" s="95"/>
      <c r="GG250" s="95"/>
      <c r="GH250" s="95"/>
      <c r="GI250" s="95"/>
      <c r="GJ250" s="95"/>
      <c r="GK250" s="95"/>
      <c r="GL250" s="95"/>
      <c r="GM250" s="95"/>
      <c r="GN250" s="95"/>
      <c r="GO250" s="95"/>
      <c r="GP250" s="95"/>
      <c r="GQ250" s="95"/>
      <c r="GR250" s="95"/>
      <c r="GS250" s="95"/>
      <c r="GT250" s="95"/>
      <c r="GU250" s="95"/>
      <c r="GV250" s="95"/>
      <c r="GW250" s="95"/>
      <c r="GX250" s="95"/>
      <c r="GY250" s="95"/>
      <c r="GZ250" s="95"/>
      <c r="HA250" s="95"/>
      <c r="HB250" s="95"/>
      <c r="HC250" s="95"/>
      <c r="HD250" s="95"/>
      <c r="HE250" s="95"/>
      <c r="HF250" s="95"/>
      <c r="HG250" s="95"/>
      <c r="HH250" s="95"/>
      <c r="HI250" s="95"/>
      <c r="HJ250" s="95"/>
      <c r="HK250" s="95"/>
      <c r="HL250" s="95"/>
      <c r="HM250" s="95"/>
      <c r="HN250" s="95"/>
      <c r="HO250" s="95"/>
      <c r="HP250" s="95"/>
      <c r="HQ250" s="95"/>
      <c r="HR250" s="95"/>
      <c r="HS250" s="95"/>
      <c r="HT250" s="95"/>
      <c r="HU250" s="95"/>
      <c r="HV250" s="95"/>
      <c r="HW250" s="95"/>
      <c r="HX250" s="95"/>
      <c r="HY250" s="95"/>
      <c r="HZ250" s="95"/>
      <c r="IA250" s="95"/>
      <c r="IB250" s="95"/>
      <c r="IC250" s="95"/>
      <c r="ID250" s="95"/>
      <c r="IE250" s="95"/>
      <c r="IF250" s="95"/>
      <c r="IG250" s="95"/>
      <c r="IH250" s="95"/>
      <c r="II250" s="95"/>
      <c r="IJ250" s="95"/>
      <c r="IK250" s="95"/>
      <c r="IL250" s="95"/>
      <c r="IM250" s="95"/>
      <c r="IN250" s="95"/>
      <c r="IO250" s="95"/>
      <c r="IP250" s="95"/>
      <c r="IQ250" s="95"/>
      <c r="IR250" s="95"/>
      <c r="IS250" s="95"/>
      <c r="IT250" s="95"/>
    </row>
    <row r="251" spans="1:254" s="119" customFormat="1" ht="15" x14ac:dyDescent="0.25">
      <c r="A251" s="154" t="s">
        <v>251</v>
      </c>
      <c r="B251" s="184">
        <v>510</v>
      </c>
      <c r="C251" s="147" t="s">
        <v>106</v>
      </c>
      <c r="D251" s="147" t="s">
        <v>21</v>
      </c>
      <c r="E251" s="147" t="s">
        <v>252</v>
      </c>
      <c r="F251" s="147"/>
      <c r="G251" s="133">
        <f>SUM(G252)</f>
        <v>2000</v>
      </c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91"/>
      <c r="CG251" s="91"/>
      <c r="CH251" s="91"/>
      <c r="CI251" s="91"/>
      <c r="CJ251" s="91"/>
      <c r="CK251" s="91"/>
      <c r="CL251" s="91"/>
      <c r="CM251" s="91"/>
      <c r="CN251" s="91"/>
      <c r="CO251" s="91"/>
      <c r="CP251" s="91"/>
      <c r="CQ251" s="91"/>
      <c r="CR251" s="91"/>
      <c r="CS251" s="91"/>
      <c r="CT251" s="91"/>
      <c r="CU251" s="91"/>
      <c r="CV251" s="91"/>
      <c r="CW251" s="91"/>
      <c r="CX251" s="91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1"/>
      <c r="HT251" s="91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  <c r="IT251" s="91"/>
    </row>
    <row r="252" spans="1:254" s="110" customFormat="1" ht="26.25" x14ac:dyDescent="0.25">
      <c r="A252" s="125" t="s">
        <v>92</v>
      </c>
      <c r="B252" s="183">
        <v>510</v>
      </c>
      <c r="C252" s="137" t="s">
        <v>106</v>
      </c>
      <c r="D252" s="137" t="s">
        <v>21</v>
      </c>
      <c r="E252" s="137" t="s">
        <v>252</v>
      </c>
      <c r="F252" s="137" t="s">
        <v>93</v>
      </c>
      <c r="G252" s="128">
        <v>2000</v>
      </c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  <c r="CC252" s="95"/>
      <c r="CD252" s="95"/>
      <c r="CE252" s="95"/>
      <c r="CF252" s="95"/>
      <c r="CG252" s="95"/>
      <c r="CH252" s="95"/>
      <c r="CI252" s="95"/>
      <c r="CJ252" s="95"/>
      <c r="CK252" s="95"/>
      <c r="CL252" s="95"/>
      <c r="CM252" s="95"/>
      <c r="CN252" s="95"/>
      <c r="CO252" s="95"/>
      <c r="CP252" s="95"/>
      <c r="CQ252" s="95"/>
      <c r="CR252" s="95"/>
      <c r="CS252" s="95"/>
      <c r="CT252" s="95"/>
      <c r="CU252" s="95"/>
      <c r="CV252" s="95"/>
      <c r="CW252" s="95"/>
      <c r="CX252" s="95"/>
      <c r="CY252" s="95"/>
      <c r="CZ252" s="95"/>
      <c r="DA252" s="95"/>
      <c r="DB252" s="95"/>
      <c r="DC252" s="95"/>
      <c r="DD252" s="95"/>
      <c r="DE252" s="95"/>
      <c r="DF252" s="95"/>
      <c r="DG252" s="95"/>
      <c r="DH252" s="95"/>
      <c r="DI252" s="95"/>
      <c r="DJ252" s="95"/>
      <c r="DK252" s="95"/>
      <c r="DL252" s="95"/>
      <c r="DM252" s="95"/>
      <c r="DN252" s="95"/>
      <c r="DO252" s="95"/>
      <c r="DP252" s="95"/>
      <c r="DQ252" s="95"/>
      <c r="DR252" s="95"/>
      <c r="DS252" s="95"/>
      <c r="DT252" s="95"/>
      <c r="DU252" s="95"/>
      <c r="DV252" s="95"/>
      <c r="DW252" s="95"/>
      <c r="DX252" s="95"/>
      <c r="DY252" s="95"/>
      <c r="DZ252" s="95"/>
      <c r="EA252" s="95"/>
      <c r="EB252" s="95"/>
      <c r="EC252" s="95"/>
      <c r="ED252" s="95"/>
      <c r="EE252" s="95"/>
      <c r="EF252" s="95"/>
      <c r="EG252" s="95"/>
      <c r="EH252" s="95"/>
      <c r="EI252" s="95"/>
      <c r="EJ252" s="95"/>
      <c r="EK252" s="95"/>
      <c r="EL252" s="95"/>
      <c r="EM252" s="95"/>
      <c r="EN252" s="95"/>
      <c r="EO252" s="95"/>
      <c r="EP252" s="95"/>
      <c r="EQ252" s="95"/>
      <c r="ER252" s="95"/>
      <c r="ES252" s="95"/>
      <c r="ET252" s="95"/>
      <c r="EU252" s="95"/>
      <c r="EV252" s="95"/>
      <c r="EW252" s="95"/>
      <c r="EX252" s="95"/>
      <c r="EY252" s="95"/>
      <c r="EZ252" s="95"/>
      <c r="FA252" s="95"/>
      <c r="FB252" s="95"/>
      <c r="FC252" s="95"/>
      <c r="FD252" s="95"/>
      <c r="FE252" s="95"/>
      <c r="FF252" s="95"/>
      <c r="FG252" s="95"/>
      <c r="FH252" s="95"/>
      <c r="FI252" s="95"/>
      <c r="FJ252" s="95"/>
      <c r="FK252" s="95"/>
      <c r="FL252" s="95"/>
      <c r="FM252" s="95"/>
      <c r="FN252" s="95"/>
      <c r="FO252" s="95"/>
      <c r="FP252" s="95"/>
      <c r="FQ252" s="95"/>
      <c r="FR252" s="95"/>
      <c r="FS252" s="95"/>
      <c r="FT252" s="95"/>
      <c r="FU252" s="95"/>
      <c r="FV252" s="95"/>
      <c r="FW252" s="95"/>
      <c r="FX252" s="95"/>
      <c r="FY252" s="95"/>
      <c r="FZ252" s="95"/>
      <c r="GA252" s="95"/>
      <c r="GB252" s="95"/>
      <c r="GC252" s="95"/>
      <c r="GD252" s="95"/>
      <c r="GE252" s="95"/>
      <c r="GF252" s="95"/>
      <c r="GG252" s="95"/>
      <c r="GH252" s="95"/>
      <c r="GI252" s="95"/>
      <c r="GJ252" s="95"/>
      <c r="GK252" s="95"/>
      <c r="GL252" s="95"/>
      <c r="GM252" s="95"/>
      <c r="GN252" s="95"/>
      <c r="GO252" s="95"/>
      <c r="GP252" s="95"/>
      <c r="GQ252" s="95"/>
      <c r="GR252" s="95"/>
      <c r="GS252" s="95"/>
      <c r="GT252" s="95"/>
      <c r="GU252" s="95"/>
      <c r="GV252" s="95"/>
      <c r="GW252" s="95"/>
      <c r="GX252" s="95"/>
      <c r="GY252" s="95"/>
      <c r="GZ252" s="95"/>
      <c r="HA252" s="95"/>
      <c r="HB252" s="95"/>
      <c r="HC252" s="95"/>
      <c r="HD252" s="95"/>
      <c r="HE252" s="95"/>
      <c r="HF252" s="95"/>
      <c r="HG252" s="95"/>
      <c r="HH252" s="95"/>
      <c r="HI252" s="95"/>
      <c r="HJ252" s="95"/>
      <c r="HK252" s="95"/>
      <c r="HL252" s="95"/>
      <c r="HM252" s="95"/>
      <c r="HN252" s="95"/>
      <c r="HO252" s="95"/>
      <c r="HP252" s="95"/>
      <c r="HQ252" s="95"/>
      <c r="HR252" s="95"/>
      <c r="HS252" s="95"/>
      <c r="HT252" s="95"/>
      <c r="HU252" s="95"/>
      <c r="HV252" s="95"/>
      <c r="HW252" s="95"/>
      <c r="HX252" s="95"/>
      <c r="HY252" s="95"/>
      <c r="HZ252" s="95"/>
      <c r="IA252" s="95"/>
      <c r="IB252" s="95"/>
      <c r="IC252" s="95"/>
      <c r="ID252" s="95"/>
      <c r="IE252" s="95"/>
      <c r="IF252" s="95"/>
      <c r="IG252" s="95"/>
      <c r="IH252" s="95"/>
      <c r="II252" s="95"/>
      <c r="IJ252" s="95"/>
      <c r="IK252" s="95"/>
      <c r="IL252" s="95"/>
      <c r="IM252" s="95"/>
      <c r="IN252" s="95"/>
      <c r="IO252" s="95"/>
      <c r="IP252" s="95"/>
      <c r="IQ252" s="95"/>
      <c r="IR252" s="95"/>
      <c r="IS252" s="95"/>
      <c r="IT252" s="95"/>
    </row>
    <row r="253" spans="1:254" s="110" customFormat="1" ht="31.5" x14ac:dyDescent="0.25">
      <c r="A253" s="161" t="s">
        <v>256</v>
      </c>
      <c r="B253" s="192">
        <v>510</v>
      </c>
      <c r="C253" s="157" t="s">
        <v>55</v>
      </c>
      <c r="D253" s="157"/>
      <c r="E253" s="157"/>
      <c r="F253" s="157"/>
      <c r="G253" s="158">
        <f>SUM(G254)</f>
        <v>3000</v>
      </c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  <c r="CC253" s="95"/>
      <c r="CD253" s="95"/>
      <c r="CE253" s="95"/>
      <c r="CF253" s="95"/>
      <c r="CG253" s="95"/>
      <c r="CH253" s="95"/>
      <c r="CI253" s="95"/>
      <c r="CJ253" s="95"/>
      <c r="CK253" s="95"/>
      <c r="CL253" s="95"/>
      <c r="CM253" s="95"/>
      <c r="CN253" s="95"/>
      <c r="CO253" s="95"/>
      <c r="CP253" s="95"/>
      <c r="CQ253" s="95"/>
      <c r="CR253" s="95"/>
      <c r="CS253" s="95"/>
      <c r="CT253" s="95"/>
      <c r="CU253" s="95"/>
      <c r="CV253" s="95"/>
      <c r="CW253" s="95"/>
      <c r="CX253" s="95"/>
      <c r="CY253" s="95"/>
      <c r="CZ253" s="95"/>
      <c r="DA253" s="95"/>
      <c r="DB253" s="95"/>
      <c r="DC253" s="95"/>
      <c r="DD253" s="95"/>
      <c r="DE253" s="95"/>
      <c r="DF253" s="95"/>
      <c r="DG253" s="95"/>
      <c r="DH253" s="95"/>
      <c r="DI253" s="95"/>
      <c r="DJ253" s="95"/>
      <c r="DK253" s="95"/>
      <c r="DL253" s="95"/>
      <c r="DM253" s="95"/>
      <c r="DN253" s="95"/>
      <c r="DO253" s="95"/>
      <c r="DP253" s="95"/>
      <c r="DQ253" s="95"/>
      <c r="DR253" s="95"/>
      <c r="DS253" s="95"/>
      <c r="DT253" s="95"/>
      <c r="DU253" s="95"/>
      <c r="DV253" s="95"/>
      <c r="DW253" s="95"/>
      <c r="DX253" s="95"/>
      <c r="DY253" s="95"/>
      <c r="DZ253" s="95"/>
      <c r="EA253" s="95"/>
      <c r="EB253" s="95"/>
      <c r="EC253" s="95"/>
      <c r="ED253" s="95"/>
      <c r="EE253" s="95"/>
      <c r="EF253" s="95"/>
      <c r="EG253" s="95"/>
      <c r="EH253" s="95"/>
      <c r="EI253" s="95"/>
      <c r="EJ253" s="95"/>
      <c r="EK253" s="95"/>
      <c r="EL253" s="95"/>
      <c r="EM253" s="95"/>
      <c r="EN253" s="95"/>
      <c r="EO253" s="95"/>
      <c r="EP253" s="95"/>
      <c r="EQ253" s="95"/>
      <c r="ER253" s="95"/>
      <c r="ES253" s="95"/>
      <c r="ET253" s="95"/>
      <c r="EU253" s="95"/>
      <c r="EV253" s="95"/>
      <c r="EW253" s="95"/>
      <c r="EX253" s="95"/>
      <c r="EY253" s="95"/>
      <c r="EZ253" s="95"/>
      <c r="FA253" s="95"/>
      <c r="FB253" s="95"/>
      <c r="FC253" s="95"/>
      <c r="FD253" s="95"/>
      <c r="FE253" s="95"/>
      <c r="FF253" s="95"/>
      <c r="FG253" s="95"/>
      <c r="FH253" s="95"/>
      <c r="FI253" s="95"/>
      <c r="FJ253" s="95"/>
      <c r="FK253" s="95"/>
      <c r="FL253" s="95"/>
      <c r="FM253" s="95"/>
      <c r="FN253" s="95"/>
      <c r="FO253" s="95"/>
      <c r="FP253" s="95"/>
      <c r="FQ253" s="95"/>
      <c r="FR253" s="95"/>
      <c r="FS253" s="95"/>
      <c r="FT253" s="95"/>
      <c r="FU253" s="95"/>
      <c r="FV253" s="95"/>
      <c r="FW253" s="95"/>
      <c r="FX253" s="95"/>
      <c r="FY253" s="95"/>
      <c r="FZ253" s="95"/>
      <c r="GA253" s="95"/>
      <c r="GB253" s="95"/>
      <c r="GC253" s="95"/>
      <c r="GD253" s="95"/>
      <c r="GE253" s="95"/>
      <c r="GF253" s="95"/>
      <c r="GG253" s="95"/>
      <c r="GH253" s="95"/>
      <c r="GI253" s="95"/>
      <c r="GJ253" s="95"/>
      <c r="GK253" s="95"/>
      <c r="GL253" s="95"/>
      <c r="GM253" s="95"/>
      <c r="GN253" s="95"/>
      <c r="GO253" s="95"/>
      <c r="GP253" s="95"/>
      <c r="GQ253" s="95"/>
      <c r="GR253" s="95"/>
      <c r="GS253" s="95"/>
      <c r="GT253" s="95"/>
      <c r="GU253" s="95"/>
      <c r="GV253" s="95"/>
      <c r="GW253" s="95"/>
      <c r="GX253" s="95"/>
      <c r="GY253" s="95"/>
      <c r="GZ253" s="95"/>
      <c r="HA253" s="95"/>
      <c r="HB253" s="95"/>
      <c r="HC253" s="95"/>
      <c r="HD253" s="95"/>
      <c r="HE253" s="95"/>
      <c r="HF253" s="95"/>
      <c r="HG253" s="95"/>
      <c r="HH253" s="95"/>
      <c r="HI253" s="95"/>
      <c r="HJ253" s="95"/>
      <c r="HK253" s="95"/>
      <c r="HL253" s="95"/>
      <c r="HM253" s="95"/>
      <c r="HN253" s="95"/>
      <c r="HO253" s="95"/>
      <c r="HP253" s="95"/>
      <c r="HQ253" s="95"/>
      <c r="HR253" s="95"/>
      <c r="HS253" s="95"/>
      <c r="HT253" s="95"/>
      <c r="HU253" s="95"/>
      <c r="HV253" s="95"/>
      <c r="HW253" s="95"/>
      <c r="HX253" s="95"/>
      <c r="HY253" s="95"/>
      <c r="HZ253" s="95"/>
      <c r="IA253" s="95"/>
      <c r="IB253" s="95"/>
      <c r="IC253" s="95"/>
      <c r="ID253" s="95"/>
      <c r="IE253" s="95"/>
      <c r="IF253" s="95"/>
      <c r="IG253" s="95"/>
      <c r="IH253" s="95"/>
      <c r="II253" s="95"/>
      <c r="IJ253" s="95"/>
      <c r="IK253" s="95"/>
      <c r="IL253" s="95"/>
      <c r="IM253" s="95"/>
      <c r="IN253" s="95"/>
      <c r="IO253" s="95"/>
      <c r="IP253" s="95"/>
      <c r="IQ253" s="95"/>
      <c r="IR253" s="95"/>
      <c r="IS253" s="95"/>
      <c r="IT253" s="95"/>
    </row>
    <row r="254" spans="1:254" s="110" customFormat="1" ht="30" x14ac:dyDescent="0.25">
      <c r="A254" s="171" t="s">
        <v>257</v>
      </c>
      <c r="B254" s="178">
        <v>510</v>
      </c>
      <c r="C254" s="168" t="s">
        <v>55</v>
      </c>
      <c r="D254" s="168" t="s">
        <v>19</v>
      </c>
      <c r="E254" s="168" t="s">
        <v>259</v>
      </c>
      <c r="F254" s="168"/>
      <c r="G254" s="169">
        <f>SUM(G255+G257)</f>
        <v>3000</v>
      </c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  <c r="CC254" s="95"/>
      <c r="CD254" s="95"/>
      <c r="CE254" s="95"/>
      <c r="CF254" s="95"/>
      <c r="CG254" s="95"/>
      <c r="CH254" s="95"/>
      <c r="CI254" s="95"/>
      <c r="CJ254" s="95"/>
      <c r="CK254" s="95"/>
      <c r="CL254" s="95"/>
      <c r="CM254" s="95"/>
      <c r="CN254" s="95"/>
      <c r="CO254" s="95"/>
      <c r="CP254" s="95"/>
      <c r="CQ254" s="95"/>
      <c r="CR254" s="95"/>
      <c r="CS254" s="95"/>
      <c r="CT254" s="95"/>
      <c r="CU254" s="95"/>
      <c r="CV254" s="95"/>
      <c r="CW254" s="95"/>
      <c r="CX254" s="95"/>
      <c r="CY254" s="95"/>
      <c r="CZ254" s="95"/>
      <c r="DA254" s="95"/>
      <c r="DB254" s="95"/>
      <c r="DC254" s="95"/>
      <c r="DD254" s="95"/>
      <c r="DE254" s="95"/>
      <c r="DF254" s="95"/>
      <c r="DG254" s="95"/>
      <c r="DH254" s="95"/>
      <c r="DI254" s="95"/>
      <c r="DJ254" s="95"/>
      <c r="DK254" s="95"/>
      <c r="DL254" s="95"/>
      <c r="DM254" s="95"/>
      <c r="DN254" s="95"/>
      <c r="DO254" s="95"/>
      <c r="DP254" s="95"/>
      <c r="DQ254" s="95"/>
      <c r="DR254" s="95"/>
      <c r="DS254" s="95"/>
      <c r="DT254" s="95"/>
      <c r="DU254" s="95"/>
      <c r="DV254" s="95"/>
      <c r="DW254" s="95"/>
      <c r="DX254" s="95"/>
      <c r="DY254" s="95"/>
      <c r="DZ254" s="95"/>
      <c r="EA254" s="95"/>
      <c r="EB254" s="95"/>
      <c r="EC254" s="95"/>
      <c r="ED254" s="95"/>
      <c r="EE254" s="95"/>
      <c r="EF254" s="95"/>
      <c r="EG254" s="95"/>
      <c r="EH254" s="95"/>
      <c r="EI254" s="95"/>
      <c r="EJ254" s="95"/>
      <c r="EK254" s="95"/>
      <c r="EL254" s="95"/>
      <c r="EM254" s="95"/>
      <c r="EN254" s="95"/>
      <c r="EO254" s="95"/>
      <c r="EP254" s="95"/>
      <c r="EQ254" s="95"/>
      <c r="ER254" s="95"/>
      <c r="ES254" s="95"/>
      <c r="ET254" s="95"/>
      <c r="EU254" s="95"/>
      <c r="EV254" s="95"/>
      <c r="EW254" s="95"/>
      <c r="EX254" s="95"/>
      <c r="EY254" s="95"/>
      <c r="EZ254" s="95"/>
      <c r="FA254" s="95"/>
      <c r="FB254" s="95"/>
      <c r="FC254" s="95"/>
      <c r="FD254" s="95"/>
      <c r="FE254" s="95"/>
      <c r="FF254" s="95"/>
      <c r="FG254" s="95"/>
      <c r="FH254" s="95"/>
      <c r="FI254" s="95"/>
      <c r="FJ254" s="95"/>
      <c r="FK254" s="95"/>
      <c r="FL254" s="95"/>
      <c r="FM254" s="95"/>
      <c r="FN254" s="95"/>
      <c r="FO254" s="95"/>
      <c r="FP254" s="95"/>
      <c r="FQ254" s="95"/>
      <c r="FR254" s="95"/>
      <c r="FS254" s="95"/>
      <c r="FT254" s="95"/>
      <c r="FU254" s="95"/>
      <c r="FV254" s="95"/>
      <c r="FW254" s="95"/>
      <c r="FX254" s="95"/>
      <c r="FY254" s="95"/>
      <c r="FZ254" s="95"/>
      <c r="GA254" s="95"/>
      <c r="GB254" s="95"/>
      <c r="GC254" s="95"/>
      <c r="GD254" s="95"/>
      <c r="GE254" s="95"/>
      <c r="GF254" s="95"/>
      <c r="GG254" s="95"/>
      <c r="GH254" s="95"/>
      <c r="GI254" s="95"/>
      <c r="GJ254" s="95"/>
      <c r="GK254" s="95"/>
      <c r="GL254" s="95"/>
      <c r="GM254" s="95"/>
      <c r="GN254" s="95"/>
      <c r="GO254" s="95"/>
      <c r="GP254" s="95"/>
      <c r="GQ254" s="95"/>
      <c r="GR254" s="95"/>
      <c r="GS254" s="95"/>
      <c r="GT254" s="95"/>
      <c r="GU254" s="95"/>
      <c r="GV254" s="95"/>
      <c r="GW254" s="95"/>
      <c r="GX254" s="95"/>
      <c r="GY254" s="95"/>
      <c r="GZ254" s="95"/>
      <c r="HA254" s="95"/>
      <c r="HB254" s="95"/>
      <c r="HC254" s="95"/>
      <c r="HD254" s="95"/>
      <c r="HE254" s="95"/>
      <c r="HF254" s="95"/>
      <c r="HG254" s="95"/>
      <c r="HH254" s="95"/>
      <c r="HI254" s="95"/>
      <c r="HJ254" s="95"/>
      <c r="HK254" s="95"/>
      <c r="HL254" s="95"/>
      <c r="HM254" s="95"/>
      <c r="HN254" s="95"/>
      <c r="HO254" s="95"/>
      <c r="HP254" s="95"/>
      <c r="HQ254" s="95"/>
      <c r="HR254" s="95"/>
      <c r="HS254" s="95"/>
      <c r="HT254" s="95"/>
      <c r="HU254" s="95"/>
      <c r="HV254" s="95"/>
      <c r="HW254" s="95"/>
      <c r="HX254" s="95"/>
      <c r="HY254" s="95"/>
      <c r="HZ254" s="95"/>
      <c r="IA254" s="95"/>
      <c r="IB254" s="95"/>
      <c r="IC254" s="95"/>
      <c r="ID254" s="95"/>
      <c r="IE254" s="95"/>
      <c r="IF254" s="95"/>
      <c r="IG254" s="95"/>
      <c r="IH254" s="95"/>
      <c r="II254" s="95"/>
      <c r="IJ254" s="95"/>
      <c r="IK254" s="95"/>
      <c r="IL254" s="95"/>
      <c r="IM254" s="95"/>
      <c r="IN254" s="95"/>
      <c r="IO254" s="95"/>
      <c r="IP254" s="95"/>
      <c r="IQ254" s="95"/>
      <c r="IR254" s="95"/>
      <c r="IS254" s="95"/>
      <c r="IT254" s="95"/>
    </row>
    <row r="255" spans="1:254" s="110" customFormat="1" ht="26.25" x14ac:dyDescent="0.25">
      <c r="A255" s="125" t="s">
        <v>258</v>
      </c>
      <c r="B255" s="183">
        <v>510</v>
      </c>
      <c r="C255" s="137" t="s">
        <v>55</v>
      </c>
      <c r="D255" s="137" t="s">
        <v>19</v>
      </c>
      <c r="E255" s="137" t="s">
        <v>259</v>
      </c>
      <c r="F255" s="137"/>
      <c r="G255" s="128">
        <f>SUM(G256)</f>
        <v>1500</v>
      </c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  <c r="CC255" s="95"/>
      <c r="CD255" s="95"/>
      <c r="CE255" s="95"/>
      <c r="CF255" s="95"/>
      <c r="CG255" s="95"/>
      <c r="CH255" s="95"/>
      <c r="CI255" s="95"/>
      <c r="CJ255" s="95"/>
      <c r="CK255" s="95"/>
      <c r="CL255" s="95"/>
      <c r="CM255" s="95"/>
      <c r="CN255" s="95"/>
      <c r="CO255" s="95"/>
      <c r="CP255" s="95"/>
      <c r="CQ255" s="95"/>
      <c r="CR255" s="95"/>
      <c r="CS255" s="95"/>
      <c r="CT255" s="95"/>
      <c r="CU255" s="95"/>
      <c r="CV255" s="95"/>
      <c r="CW255" s="95"/>
      <c r="CX255" s="95"/>
      <c r="CY255" s="95"/>
      <c r="CZ255" s="95"/>
      <c r="DA255" s="95"/>
      <c r="DB255" s="95"/>
      <c r="DC255" s="95"/>
      <c r="DD255" s="95"/>
      <c r="DE255" s="95"/>
      <c r="DF255" s="95"/>
      <c r="DG255" s="95"/>
      <c r="DH255" s="95"/>
      <c r="DI255" s="95"/>
      <c r="DJ255" s="95"/>
      <c r="DK255" s="95"/>
      <c r="DL255" s="95"/>
      <c r="DM255" s="95"/>
      <c r="DN255" s="95"/>
      <c r="DO255" s="95"/>
      <c r="DP255" s="95"/>
      <c r="DQ255" s="95"/>
      <c r="DR255" s="95"/>
      <c r="DS255" s="95"/>
      <c r="DT255" s="95"/>
      <c r="DU255" s="95"/>
      <c r="DV255" s="95"/>
      <c r="DW255" s="95"/>
      <c r="DX255" s="95"/>
      <c r="DY255" s="95"/>
      <c r="DZ255" s="95"/>
      <c r="EA255" s="95"/>
      <c r="EB255" s="95"/>
      <c r="EC255" s="95"/>
      <c r="ED255" s="95"/>
      <c r="EE255" s="95"/>
      <c r="EF255" s="95"/>
      <c r="EG255" s="95"/>
      <c r="EH255" s="95"/>
      <c r="EI255" s="95"/>
      <c r="EJ255" s="95"/>
      <c r="EK255" s="95"/>
      <c r="EL255" s="95"/>
      <c r="EM255" s="95"/>
      <c r="EN255" s="95"/>
      <c r="EO255" s="95"/>
      <c r="EP255" s="95"/>
      <c r="EQ255" s="95"/>
      <c r="ER255" s="95"/>
      <c r="ES255" s="95"/>
      <c r="ET255" s="95"/>
      <c r="EU255" s="95"/>
      <c r="EV255" s="95"/>
      <c r="EW255" s="95"/>
      <c r="EX255" s="95"/>
      <c r="EY255" s="95"/>
      <c r="EZ255" s="95"/>
      <c r="FA255" s="95"/>
      <c r="FB255" s="95"/>
      <c r="FC255" s="95"/>
      <c r="FD255" s="95"/>
      <c r="FE255" s="95"/>
      <c r="FF255" s="95"/>
      <c r="FG255" s="95"/>
      <c r="FH255" s="95"/>
      <c r="FI255" s="95"/>
      <c r="FJ255" s="95"/>
      <c r="FK255" s="95"/>
      <c r="FL255" s="95"/>
      <c r="FM255" s="95"/>
      <c r="FN255" s="95"/>
      <c r="FO255" s="95"/>
      <c r="FP255" s="95"/>
      <c r="FQ255" s="95"/>
      <c r="FR255" s="95"/>
      <c r="FS255" s="95"/>
      <c r="FT255" s="95"/>
      <c r="FU255" s="95"/>
      <c r="FV255" s="95"/>
      <c r="FW255" s="95"/>
      <c r="FX255" s="95"/>
      <c r="FY255" s="95"/>
      <c r="FZ255" s="95"/>
      <c r="GA255" s="95"/>
      <c r="GB255" s="95"/>
      <c r="GC255" s="95"/>
      <c r="GD255" s="95"/>
      <c r="GE255" s="95"/>
      <c r="GF255" s="95"/>
      <c r="GG255" s="95"/>
      <c r="GH255" s="95"/>
      <c r="GI255" s="95"/>
      <c r="GJ255" s="95"/>
      <c r="GK255" s="95"/>
      <c r="GL255" s="95"/>
      <c r="GM255" s="95"/>
      <c r="GN255" s="95"/>
      <c r="GO255" s="95"/>
      <c r="GP255" s="95"/>
      <c r="GQ255" s="95"/>
      <c r="GR255" s="95"/>
      <c r="GS255" s="95"/>
      <c r="GT255" s="95"/>
      <c r="GU255" s="95"/>
      <c r="GV255" s="95"/>
      <c r="GW255" s="95"/>
      <c r="GX255" s="95"/>
      <c r="GY255" s="95"/>
      <c r="GZ255" s="95"/>
      <c r="HA255" s="95"/>
      <c r="HB255" s="95"/>
      <c r="HC255" s="95"/>
      <c r="HD255" s="95"/>
      <c r="HE255" s="95"/>
      <c r="HF255" s="95"/>
      <c r="HG255" s="95"/>
      <c r="HH255" s="95"/>
      <c r="HI255" s="95"/>
      <c r="HJ255" s="95"/>
      <c r="HK255" s="95"/>
      <c r="HL255" s="95"/>
      <c r="HM255" s="95"/>
      <c r="HN255" s="95"/>
      <c r="HO255" s="95"/>
      <c r="HP255" s="95"/>
      <c r="HQ255" s="95"/>
      <c r="HR255" s="95"/>
      <c r="HS255" s="95"/>
      <c r="HT255" s="95"/>
      <c r="HU255" s="95"/>
      <c r="HV255" s="95"/>
      <c r="HW255" s="95"/>
      <c r="HX255" s="95"/>
      <c r="HY255" s="95"/>
      <c r="HZ255" s="95"/>
      <c r="IA255" s="95"/>
      <c r="IB255" s="95"/>
      <c r="IC255" s="95"/>
      <c r="ID255" s="95"/>
      <c r="IE255" s="95"/>
      <c r="IF255" s="95"/>
      <c r="IG255" s="95"/>
      <c r="IH255" s="95"/>
      <c r="II255" s="95"/>
      <c r="IJ255" s="95"/>
      <c r="IK255" s="95"/>
      <c r="IL255" s="95"/>
      <c r="IM255" s="95"/>
      <c r="IN255" s="95"/>
      <c r="IO255" s="95"/>
      <c r="IP255" s="95"/>
      <c r="IQ255" s="95"/>
      <c r="IR255" s="95"/>
      <c r="IS255" s="95"/>
      <c r="IT255" s="95"/>
    </row>
    <row r="256" spans="1:254" s="145" customFormat="1" ht="15" x14ac:dyDescent="0.25">
      <c r="A256" s="154" t="s">
        <v>260</v>
      </c>
      <c r="B256" s="184">
        <v>510</v>
      </c>
      <c r="C256" s="147" t="s">
        <v>55</v>
      </c>
      <c r="D256" s="147" t="s">
        <v>19</v>
      </c>
      <c r="E256" s="147" t="s">
        <v>259</v>
      </c>
      <c r="F256" s="147" t="s">
        <v>261</v>
      </c>
      <c r="G256" s="133">
        <v>1500</v>
      </c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  <c r="CC256" s="95"/>
      <c r="CD256" s="95"/>
      <c r="CE256" s="95"/>
      <c r="CF256" s="95"/>
      <c r="CG256" s="95"/>
      <c r="CH256" s="95"/>
      <c r="CI256" s="95"/>
      <c r="CJ256" s="95"/>
      <c r="CK256" s="95"/>
      <c r="CL256" s="95"/>
      <c r="CM256" s="95"/>
      <c r="CN256" s="95"/>
      <c r="CO256" s="95"/>
      <c r="CP256" s="95"/>
      <c r="CQ256" s="95"/>
      <c r="CR256" s="95"/>
      <c r="CS256" s="95"/>
      <c r="CT256" s="95"/>
      <c r="CU256" s="95"/>
      <c r="CV256" s="95"/>
      <c r="CW256" s="95"/>
      <c r="CX256" s="95"/>
      <c r="CY256" s="95"/>
      <c r="CZ256" s="95"/>
      <c r="DA256" s="95"/>
      <c r="DB256" s="95"/>
      <c r="DC256" s="95"/>
      <c r="DD256" s="95"/>
      <c r="DE256" s="95"/>
      <c r="DF256" s="95"/>
      <c r="DG256" s="95"/>
      <c r="DH256" s="95"/>
      <c r="DI256" s="95"/>
      <c r="DJ256" s="95"/>
      <c r="DK256" s="95"/>
      <c r="DL256" s="95"/>
      <c r="DM256" s="95"/>
      <c r="DN256" s="95"/>
      <c r="DO256" s="95"/>
      <c r="DP256" s="95"/>
      <c r="DQ256" s="95"/>
      <c r="DR256" s="95"/>
      <c r="DS256" s="95"/>
      <c r="DT256" s="95"/>
      <c r="DU256" s="95"/>
      <c r="DV256" s="95"/>
      <c r="DW256" s="95"/>
      <c r="DX256" s="95"/>
      <c r="DY256" s="95"/>
      <c r="DZ256" s="95"/>
      <c r="EA256" s="95"/>
      <c r="EB256" s="95"/>
      <c r="EC256" s="95"/>
      <c r="ED256" s="95"/>
      <c r="EE256" s="95"/>
      <c r="EF256" s="95"/>
      <c r="EG256" s="95"/>
      <c r="EH256" s="95"/>
      <c r="EI256" s="95"/>
      <c r="EJ256" s="95"/>
      <c r="EK256" s="95"/>
      <c r="EL256" s="95"/>
      <c r="EM256" s="95"/>
      <c r="EN256" s="95"/>
      <c r="EO256" s="95"/>
      <c r="EP256" s="95"/>
      <c r="EQ256" s="95"/>
      <c r="ER256" s="95"/>
      <c r="ES256" s="95"/>
      <c r="ET256" s="95"/>
      <c r="EU256" s="95"/>
      <c r="EV256" s="95"/>
      <c r="EW256" s="95"/>
      <c r="EX256" s="95"/>
      <c r="EY256" s="95"/>
      <c r="EZ256" s="95"/>
      <c r="FA256" s="95"/>
      <c r="FB256" s="95"/>
      <c r="FC256" s="95"/>
      <c r="FD256" s="95"/>
      <c r="FE256" s="95"/>
      <c r="FF256" s="95"/>
      <c r="FG256" s="95"/>
      <c r="FH256" s="95"/>
      <c r="FI256" s="95"/>
      <c r="FJ256" s="95"/>
      <c r="FK256" s="95"/>
      <c r="FL256" s="95"/>
      <c r="FM256" s="95"/>
      <c r="FN256" s="95"/>
      <c r="FO256" s="95"/>
      <c r="FP256" s="95"/>
      <c r="FQ256" s="95"/>
      <c r="FR256" s="95"/>
      <c r="FS256" s="95"/>
      <c r="FT256" s="95"/>
      <c r="FU256" s="95"/>
      <c r="FV256" s="95"/>
      <c r="FW256" s="95"/>
      <c r="FX256" s="95"/>
      <c r="FY256" s="95"/>
      <c r="FZ256" s="95"/>
      <c r="GA256" s="95"/>
      <c r="GB256" s="95"/>
      <c r="GC256" s="95"/>
      <c r="GD256" s="95"/>
      <c r="GE256" s="95"/>
      <c r="GF256" s="95"/>
      <c r="GG256" s="95"/>
      <c r="GH256" s="95"/>
      <c r="GI256" s="95"/>
      <c r="GJ256" s="95"/>
      <c r="GK256" s="95"/>
      <c r="GL256" s="95"/>
      <c r="GM256" s="95"/>
      <c r="GN256" s="95"/>
      <c r="GO256" s="95"/>
      <c r="GP256" s="95"/>
      <c r="GQ256" s="95"/>
      <c r="GR256" s="95"/>
      <c r="GS256" s="95"/>
      <c r="GT256" s="95"/>
      <c r="GU256" s="95"/>
      <c r="GV256" s="95"/>
      <c r="GW256" s="95"/>
      <c r="GX256" s="95"/>
      <c r="GY256" s="95"/>
      <c r="GZ256" s="95"/>
      <c r="HA256" s="95"/>
      <c r="HB256" s="95"/>
      <c r="HC256" s="95"/>
      <c r="HD256" s="95"/>
      <c r="HE256" s="95"/>
      <c r="HF256" s="95"/>
      <c r="HG256" s="95"/>
      <c r="HH256" s="95"/>
      <c r="HI256" s="95"/>
      <c r="HJ256" s="95"/>
      <c r="HK256" s="95"/>
      <c r="HL256" s="95"/>
      <c r="HM256" s="95"/>
      <c r="HN256" s="95"/>
      <c r="HO256" s="95"/>
      <c r="HP256" s="95"/>
      <c r="HQ256" s="95"/>
      <c r="HR256" s="95"/>
      <c r="HS256" s="95"/>
      <c r="HT256" s="95"/>
      <c r="HU256" s="95"/>
      <c r="HV256" s="95"/>
      <c r="HW256" s="95"/>
      <c r="HX256" s="95"/>
      <c r="HY256" s="95"/>
      <c r="HZ256" s="95"/>
      <c r="IA256" s="95"/>
      <c r="IB256" s="95"/>
      <c r="IC256" s="95"/>
      <c r="ID256" s="95"/>
      <c r="IE256" s="95"/>
      <c r="IF256" s="95"/>
      <c r="IG256" s="95"/>
      <c r="IH256" s="95"/>
      <c r="II256" s="95"/>
      <c r="IJ256" s="95"/>
      <c r="IK256" s="95"/>
      <c r="IL256" s="95"/>
      <c r="IM256" s="95"/>
      <c r="IN256" s="95"/>
      <c r="IO256" s="95"/>
      <c r="IP256" s="95"/>
      <c r="IQ256" s="95"/>
      <c r="IR256" s="95"/>
      <c r="IS256" s="95"/>
      <c r="IT256" s="95"/>
    </row>
    <row r="257" spans="1:254" s="110" customFormat="1" ht="26.25" x14ac:dyDescent="0.25">
      <c r="A257" s="153" t="s">
        <v>258</v>
      </c>
      <c r="B257" s="183">
        <v>510</v>
      </c>
      <c r="C257" s="137" t="s">
        <v>55</v>
      </c>
      <c r="D257" s="137" t="s">
        <v>19</v>
      </c>
      <c r="E257" s="137" t="s">
        <v>262</v>
      </c>
      <c r="F257" s="137"/>
      <c r="G257" s="128">
        <f>SUM(G258)</f>
        <v>1500</v>
      </c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  <c r="CC257" s="95"/>
      <c r="CD257" s="95"/>
      <c r="CE257" s="95"/>
      <c r="CF257" s="95"/>
      <c r="CG257" s="95"/>
      <c r="CH257" s="95"/>
      <c r="CI257" s="95"/>
      <c r="CJ257" s="95"/>
      <c r="CK257" s="95"/>
      <c r="CL257" s="95"/>
      <c r="CM257" s="95"/>
      <c r="CN257" s="95"/>
      <c r="CO257" s="95"/>
      <c r="CP257" s="95"/>
      <c r="CQ257" s="95"/>
      <c r="CR257" s="95"/>
      <c r="CS257" s="95"/>
      <c r="CT257" s="95"/>
      <c r="CU257" s="95"/>
      <c r="CV257" s="95"/>
      <c r="CW257" s="95"/>
      <c r="CX257" s="95"/>
      <c r="CY257" s="95"/>
      <c r="CZ257" s="95"/>
      <c r="DA257" s="95"/>
      <c r="DB257" s="95"/>
      <c r="DC257" s="95"/>
      <c r="DD257" s="95"/>
      <c r="DE257" s="95"/>
      <c r="DF257" s="95"/>
      <c r="DG257" s="95"/>
      <c r="DH257" s="95"/>
      <c r="DI257" s="95"/>
      <c r="DJ257" s="95"/>
      <c r="DK257" s="95"/>
      <c r="DL257" s="95"/>
      <c r="DM257" s="95"/>
      <c r="DN257" s="95"/>
      <c r="DO257" s="95"/>
      <c r="DP257" s="95"/>
      <c r="DQ257" s="95"/>
      <c r="DR257" s="95"/>
      <c r="DS257" s="95"/>
      <c r="DT257" s="95"/>
      <c r="DU257" s="95"/>
      <c r="DV257" s="95"/>
      <c r="DW257" s="95"/>
      <c r="DX257" s="95"/>
      <c r="DY257" s="95"/>
      <c r="DZ257" s="95"/>
      <c r="EA257" s="95"/>
      <c r="EB257" s="95"/>
      <c r="EC257" s="95"/>
      <c r="ED257" s="95"/>
      <c r="EE257" s="95"/>
      <c r="EF257" s="95"/>
      <c r="EG257" s="95"/>
      <c r="EH257" s="95"/>
      <c r="EI257" s="95"/>
      <c r="EJ257" s="95"/>
      <c r="EK257" s="95"/>
      <c r="EL257" s="95"/>
      <c r="EM257" s="95"/>
      <c r="EN257" s="95"/>
      <c r="EO257" s="95"/>
      <c r="EP257" s="95"/>
      <c r="EQ257" s="95"/>
      <c r="ER257" s="95"/>
      <c r="ES257" s="95"/>
      <c r="ET257" s="95"/>
      <c r="EU257" s="95"/>
      <c r="EV257" s="95"/>
      <c r="EW257" s="95"/>
      <c r="EX257" s="95"/>
      <c r="EY257" s="95"/>
      <c r="EZ257" s="95"/>
      <c r="FA257" s="95"/>
      <c r="FB257" s="95"/>
      <c r="FC257" s="95"/>
      <c r="FD257" s="95"/>
      <c r="FE257" s="95"/>
      <c r="FF257" s="95"/>
      <c r="FG257" s="95"/>
      <c r="FH257" s="95"/>
      <c r="FI257" s="95"/>
      <c r="FJ257" s="95"/>
      <c r="FK257" s="95"/>
      <c r="FL257" s="95"/>
      <c r="FM257" s="95"/>
      <c r="FN257" s="95"/>
      <c r="FO257" s="95"/>
      <c r="FP257" s="95"/>
      <c r="FQ257" s="95"/>
      <c r="FR257" s="95"/>
      <c r="FS257" s="95"/>
      <c r="FT257" s="95"/>
      <c r="FU257" s="95"/>
      <c r="FV257" s="95"/>
      <c r="FW257" s="95"/>
      <c r="FX257" s="95"/>
      <c r="FY257" s="95"/>
      <c r="FZ257" s="95"/>
      <c r="GA257" s="95"/>
      <c r="GB257" s="95"/>
      <c r="GC257" s="95"/>
      <c r="GD257" s="95"/>
      <c r="GE257" s="95"/>
      <c r="GF257" s="95"/>
      <c r="GG257" s="95"/>
      <c r="GH257" s="95"/>
      <c r="GI257" s="95"/>
      <c r="GJ257" s="95"/>
      <c r="GK257" s="95"/>
      <c r="GL257" s="95"/>
      <c r="GM257" s="95"/>
      <c r="GN257" s="95"/>
      <c r="GO257" s="95"/>
      <c r="GP257" s="95"/>
      <c r="GQ257" s="95"/>
      <c r="GR257" s="95"/>
      <c r="GS257" s="95"/>
      <c r="GT257" s="95"/>
      <c r="GU257" s="95"/>
      <c r="GV257" s="95"/>
      <c r="GW257" s="95"/>
      <c r="GX257" s="95"/>
      <c r="GY257" s="95"/>
      <c r="GZ257" s="95"/>
      <c r="HA257" s="95"/>
      <c r="HB257" s="95"/>
      <c r="HC257" s="95"/>
      <c r="HD257" s="95"/>
      <c r="HE257" s="95"/>
      <c r="HF257" s="95"/>
      <c r="HG257" s="95"/>
      <c r="HH257" s="95"/>
      <c r="HI257" s="95"/>
      <c r="HJ257" s="95"/>
      <c r="HK257" s="95"/>
      <c r="HL257" s="95"/>
      <c r="HM257" s="95"/>
      <c r="HN257" s="95"/>
      <c r="HO257" s="95"/>
      <c r="HP257" s="95"/>
      <c r="HQ257" s="95"/>
      <c r="HR257" s="95"/>
      <c r="HS257" s="95"/>
      <c r="HT257" s="95"/>
      <c r="HU257" s="95"/>
      <c r="HV257" s="95"/>
      <c r="HW257" s="95"/>
      <c r="HX257" s="95"/>
      <c r="HY257" s="95"/>
      <c r="HZ257" s="95"/>
      <c r="IA257" s="95"/>
      <c r="IB257" s="95"/>
      <c r="IC257" s="95"/>
      <c r="ID257" s="95"/>
      <c r="IE257" s="95"/>
      <c r="IF257" s="95"/>
      <c r="IG257" s="95"/>
      <c r="IH257" s="95"/>
      <c r="II257" s="95"/>
      <c r="IJ257" s="95"/>
      <c r="IK257" s="95"/>
      <c r="IL257" s="95"/>
      <c r="IM257" s="95"/>
      <c r="IN257" s="95"/>
      <c r="IO257" s="95"/>
      <c r="IP257" s="95"/>
      <c r="IQ257" s="95"/>
      <c r="IR257" s="95"/>
      <c r="IS257" s="95"/>
      <c r="IT257" s="95"/>
    </row>
    <row r="258" spans="1:254" s="166" customFormat="1" x14ac:dyDescent="0.2">
      <c r="A258" s="154" t="s">
        <v>260</v>
      </c>
      <c r="B258" s="184">
        <v>510</v>
      </c>
      <c r="C258" s="147" t="s">
        <v>55</v>
      </c>
      <c r="D258" s="147" t="s">
        <v>19</v>
      </c>
      <c r="E258" s="147" t="s">
        <v>262</v>
      </c>
      <c r="F258" s="147" t="s">
        <v>261</v>
      </c>
      <c r="G258" s="133">
        <v>1500</v>
      </c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  <c r="CC258" s="95"/>
      <c r="CD258" s="95"/>
      <c r="CE258" s="95"/>
      <c r="CF258" s="95"/>
      <c r="CG258" s="95"/>
      <c r="CH258" s="95"/>
      <c r="CI258" s="95"/>
      <c r="CJ258" s="95"/>
      <c r="CK258" s="95"/>
      <c r="CL258" s="95"/>
      <c r="CM258" s="95"/>
      <c r="CN258" s="95"/>
      <c r="CO258" s="95"/>
      <c r="CP258" s="95"/>
      <c r="CQ258" s="95"/>
      <c r="CR258" s="95"/>
      <c r="CS258" s="95"/>
      <c r="CT258" s="95"/>
      <c r="CU258" s="95"/>
      <c r="CV258" s="95"/>
      <c r="CW258" s="95"/>
      <c r="CX258" s="95"/>
      <c r="CY258" s="95"/>
      <c r="CZ258" s="95"/>
      <c r="DA258" s="95"/>
      <c r="DB258" s="95"/>
      <c r="DC258" s="95"/>
      <c r="DD258" s="95"/>
      <c r="DE258" s="95"/>
      <c r="DF258" s="95"/>
      <c r="DG258" s="95"/>
      <c r="DH258" s="95"/>
      <c r="DI258" s="95"/>
      <c r="DJ258" s="95"/>
      <c r="DK258" s="95"/>
      <c r="DL258" s="95"/>
      <c r="DM258" s="95"/>
      <c r="DN258" s="95"/>
      <c r="DO258" s="95"/>
      <c r="DP258" s="95"/>
      <c r="DQ258" s="95"/>
      <c r="DR258" s="95"/>
      <c r="DS258" s="95"/>
      <c r="DT258" s="95"/>
      <c r="DU258" s="95"/>
      <c r="DV258" s="95"/>
      <c r="DW258" s="95"/>
      <c r="DX258" s="95"/>
      <c r="DY258" s="95"/>
      <c r="DZ258" s="95"/>
      <c r="EA258" s="95"/>
      <c r="EB258" s="95"/>
      <c r="EC258" s="95"/>
      <c r="ED258" s="95"/>
      <c r="EE258" s="95"/>
      <c r="EF258" s="95"/>
      <c r="EG258" s="95"/>
      <c r="EH258" s="95"/>
      <c r="EI258" s="95"/>
      <c r="EJ258" s="95"/>
      <c r="EK258" s="95"/>
      <c r="EL258" s="95"/>
      <c r="EM258" s="95"/>
      <c r="EN258" s="95"/>
      <c r="EO258" s="95"/>
      <c r="EP258" s="95"/>
      <c r="EQ258" s="95"/>
      <c r="ER258" s="95"/>
      <c r="ES258" s="95"/>
      <c r="ET258" s="95"/>
      <c r="EU258" s="95"/>
      <c r="EV258" s="95"/>
      <c r="EW258" s="95"/>
      <c r="EX258" s="95"/>
      <c r="EY258" s="95"/>
      <c r="EZ258" s="95"/>
      <c r="FA258" s="95"/>
      <c r="FB258" s="95"/>
      <c r="FC258" s="95"/>
      <c r="FD258" s="95"/>
      <c r="FE258" s="95"/>
      <c r="FF258" s="95"/>
      <c r="FG258" s="95"/>
      <c r="FH258" s="95"/>
      <c r="FI258" s="95"/>
      <c r="FJ258" s="95"/>
      <c r="FK258" s="95"/>
      <c r="FL258" s="95"/>
      <c r="FM258" s="95"/>
      <c r="FN258" s="95"/>
      <c r="FO258" s="95"/>
      <c r="FP258" s="95"/>
      <c r="FQ258" s="95"/>
      <c r="FR258" s="95"/>
      <c r="FS258" s="95"/>
      <c r="FT258" s="95"/>
      <c r="FU258" s="95"/>
      <c r="FV258" s="95"/>
      <c r="FW258" s="95"/>
      <c r="FX258" s="95"/>
      <c r="FY258" s="95"/>
      <c r="FZ258" s="95"/>
      <c r="GA258" s="95"/>
      <c r="GB258" s="95"/>
      <c r="GC258" s="95"/>
      <c r="GD258" s="95"/>
      <c r="GE258" s="95"/>
      <c r="GF258" s="95"/>
      <c r="GG258" s="95"/>
      <c r="GH258" s="95"/>
      <c r="GI258" s="95"/>
      <c r="GJ258" s="95"/>
      <c r="GK258" s="95"/>
      <c r="GL258" s="95"/>
      <c r="GM258" s="95"/>
      <c r="GN258" s="95"/>
      <c r="GO258" s="95"/>
      <c r="GP258" s="95"/>
      <c r="GQ258" s="95"/>
      <c r="GR258" s="95"/>
      <c r="GS258" s="95"/>
      <c r="GT258" s="95"/>
      <c r="GU258" s="95"/>
      <c r="GV258" s="95"/>
      <c r="GW258" s="95"/>
      <c r="GX258" s="95"/>
      <c r="GY258" s="95"/>
      <c r="GZ258" s="95"/>
      <c r="HA258" s="95"/>
      <c r="HB258" s="95"/>
      <c r="HC258" s="95"/>
      <c r="HD258" s="95"/>
      <c r="HE258" s="95"/>
      <c r="HF258" s="95"/>
      <c r="HG258" s="95"/>
      <c r="HH258" s="95"/>
      <c r="HI258" s="95"/>
      <c r="HJ258" s="95"/>
      <c r="HK258" s="95"/>
      <c r="HL258" s="95"/>
      <c r="HM258" s="95"/>
      <c r="HN258" s="95"/>
      <c r="HO258" s="95"/>
      <c r="HP258" s="95"/>
      <c r="HQ258" s="95"/>
      <c r="HR258" s="95"/>
      <c r="HS258" s="95"/>
      <c r="HT258" s="95"/>
      <c r="HU258" s="95"/>
      <c r="HV258" s="95"/>
      <c r="HW258" s="95"/>
      <c r="HX258" s="95"/>
      <c r="HY258" s="95"/>
      <c r="HZ258" s="95"/>
      <c r="IA258" s="95"/>
      <c r="IB258" s="95"/>
      <c r="IC258" s="95"/>
      <c r="ID258" s="95"/>
      <c r="IE258" s="95"/>
      <c r="IF258" s="95"/>
      <c r="IG258" s="95"/>
      <c r="IH258" s="95"/>
      <c r="II258" s="95"/>
      <c r="IJ258" s="95"/>
      <c r="IK258" s="95"/>
      <c r="IL258" s="95"/>
      <c r="IM258" s="95"/>
      <c r="IN258" s="95"/>
      <c r="IO258" s="95"/>
      <c r="IP258" s="95"/>
      <c r="IQ258" s="95"/>
      <c r="IR258" s="95"/>
      <c r="IS258" s="95"/>
      <c r="IT258" s="95"/>
    </row>
    <row r="259" spans="1:254" ht="29.25" x14ac:dyDescent="0.25">
      <c r="A259" s="139" t="s">
        <v>322</v>
      </c>
      <c r="B259" s="193">
        <v>510</v>
      </c>
      <c r="C259" s="194"/>
      <c r="D259" s="194"/>
      <c r="E259" s="194"/>
      <c r="F259" s="194"/>
      <c r="G259" s="195">
        <f>SUM(G270+G302+G260+G265+G293)</f>
        <v>43513.15</v>
      </c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  <c r="AX259" s="119"/>
      <c r="AY259" s="119"/>
      <c r="AZ259" s="119"/>
      <c r="BA259" s="119"/>
      <c r="BB259" s="119"/>
      <c r="BC259" s="119"/>
      <c r="BD259" s="119"/>
      <c r="BE259" s="119"/>
      <c r="BF259" s="119"/>
      <c r="BG259" s="119"/>
      <c r="BH259" s="119"/>
      <c r="BI259" s="119"/>
      <c r="BJ259" s="119"/>
      <c r="BK259" s="119"/>
      <c r="BL259" s="119"/>
      <c r="BM259" s="119"/>
      <c r="BN259" s="119"/>
      <c r="BO259" s="119"/>
      <c r="BP259" s="119"/>
      <c r="BQ259" s="119"/>
      <c r="BR259" s="119"/>
      <c r="BS259" s="119"/>
      <c r="BT259" s="119"/>
      <c r="BU259" s="119"/>
      <c r="BV259" s="119"/>
      <c r="BW259" s="119"/>
      <c r="BX259" s="119"/>
      <c r="BY259" s="119"/>
      <c r="BZ259" s="119"/>
      <c r="CA259" s="119"/>
      <c r="CB259" s="119"/>
      <c r="CC259" s="119"/>
      <c r="CD259" s="119"/>
      <c r="CE259" s="119"/>
      <c r="CF259" s="119"/>
      <c r="CG259" s="119"/>
      <c r="CH259" s="119"/>
      <c r="CI259" s="119"/>
      <c r="CJ259" s="119"/>
      <c r="CK259" s="119"/>
      <c r="CL259" s="119"/>
      <c r="CM259" s="119"/>
      <c r="CN259" s="119"/>
      <c r="CO259" s="119"/>
      <c r="CP259" s="119"/>
      <c r="CQ259" s="119"/>
      <c r="CR259" s="119"/>
      <c r="CS259" s="119"/>
      <c r="CT259" s="119"/>
      <c r="CU259" s="119"/>
      <c r="CV259" s="119"/>
      <c r="CW259" s="119"/>
      <c r="CX259" s="119"/>
      <c r="CY259" s="119"/>
      <c r="CZ259" s="119"/>
      <c r="DA259" s="119"/>
      <c r="DB259" s="119"/>
      <c r="DC259" s="119"/>
      <c r="DD259" s="119"/>
      <c r="DE259" s="119"/>
      <c r="DF259" s="119"/>
      <c r="DG259" s="119"/>
      <c r="DH259" s="119"/>
      <c r="DI259" s="119"/>
      <c r="DJ259" s="119"/>
      <c r="DK259" s="119"/>
      <c r="DL259" s="119"/>
      <c r="DM259" s="119"/>
      <c r="DN259" s="119"/>
      <c r="DO259" s="119"/>
      <c r="DP259" s="119"/>
      <c r="DQ259" s="119"/>
      <c r="DR259" s="119"/>
      <c r="DS259" s="119"/>
      <c r="DT259" s="119"/>
      <c r="DU259" s="119"/>
      <c r="DV259" s="119"/>
      <c r="DW259" s="119"/>
      <c r="DX259" s="119"/>
      <c r="DY259" s="119"/>
      <c r="DZ259" s="119"/>
      <c r="EA259" s="119"/>
      <c r="EB259" s="119"/>
      <c r="EC259" s="119"/>
      <c r="ED259" s="119"/>
      <c r="EE259" s="119"/>
      <c r="EF259" s="119"/>
      <c r="EG259" s="119"/>
      <c r="EH259" s="119"/>
      <c r="EI259" s="119"/>
      <c r="EJ259" s="119"/>
      <c r="EK259" s="119"/>
      <c r="EL259" s="119"/>
      <c r="EM259" s="119"/>
      <c r="EN259" s="119"/>
      <c r="EO259" s="119"/>
      <c r="EP259" s="119"/>
      <c r="EQ259" s="119"/>
      <c r="ER259" s="119"/>
      <c r="ES259" s="119"/>
      <c r="ET259" s="119"/>
      <c r="EU259" s="119"/>
      <c r="EV259" s="119"/>
      <c r="EW259" s="119"/>
      <c r="EX259" s="119"/>
      <c r="EY259" s="119"/>
      <c r="EZ259" s="119"/>
      <c r="FA259" s="119"/>
      <c r="FB259" s="119"/>
      <c r="FC259" s="119"/>
      <c r="FD259" s="119"/>
      <c r="FE259" s="119"/>
      <c r="FF259" s="119"/>
      <c r="FG259" s="119"/>
      <c r="FH259" s="119"/>
      <c r="FI259" s="119"/>
      <c r="FJ259" s="119"/>
      <c r="FK259" s="119"/>
      <c r="FL259" s="119"/>
      <c r="FM259" s="119"/>
      <c r="FN259" s="119"/>
      <c r="FO259" s="119"/>
      <c r="FP259" s="119"/>
      <c r="FQ259" s="119"/>
      <c r="FR259" s="119"/>
      <c r="FS259" s="119"/>
      <c r="FT259" s="119"/>
      <c r="FU259" s="119"/>
      <c r="FV259" s="119"/>
      <c r="FW259" s="119"/>
      <c r="FX259" s="119"/>
      <c r="FY259" s="119"/>
      <c r="FZ259" s="119"/>
      <c r="GA259" s="119"/>
      <c r="GB259" s="119"/>
      <c r="GC259" s="119"/>
      <c r="GD259" s="119"/>
      <c r="GE259" s="119"/>
      <c r="GF259" s="119"/>
      <c r="GG259" s="119"/>
      <c r="GH259" s="119"/>
      <c r="GI259" s="119"/>
      <c r="GJ259" s="119"/>
      <c r="GK259" s="119"/>
      <c r="GL259" s="119"/>
      <c r="GM259" s="119"/>
      <c r="GN259" s="119"/>
      <c r="GO259" s="119"/>
      <c r="GP259" s="119"/>
      <c r="GQ259" s="119"/>
      <c r="GR259" s="119"/>
      <c r="GS259" s="119"/>
      <c r="GT259" s="119"/>
      <c r="GU259" s="119"/>
      <c r="GV259" s="119"/>
      <c r="GW259" s="119"/>
      <c r="GX259" s="119"/>
      <c r="GY259" s="119"/>
      <c r="GZ259" s="119"/>
      <c r="HA259" s="119"/>
      <c r="HB259" s="119"/>
      <c r="HC259" s="119"/>
      <c r="HD259" s="119"/>
      <c r="HE259" s="119"/>
      <c r="HF259" s="119"/>
      <c r="HG259" s="119"/>
      <c r="HH259" s="119"/>
      <c r="HI259" s="119"/>
      <c r="HJ259" s="119"/>
      <c r="HK259" s="119"/>
      <c r="HL259" s="119"/>
      <c r="HM259" s="119"/>
      <c r="HN259" s="119"/>
      <c r="HO259" s="119"/>
      <c r="HP259" s="119"/>
      <c r="HQ259" s="119"/>
      <c r="HR259" s="119"/>
      <c r="HS259" s="119"/>
      <c r="HT259" s="119"/>
      <c r="HU259" s="119"/>
      <c r="HV259" s="119"/>
      <c r="HW259" s="119"/>
      <c r="HX259" s="119"/>
      <c r="HY259" s="119"/>
      <c r="HZ259" s="119"/>
      <c r="IA259" s="119"/>
      <c r="IB259" s="119"/>
      <c r="IC259" s="119"/>
      <c r="ID259" s="119"/>
      <c r="IE259" s="119"/>
      <c r="IF259" s="119"/>
      <c r="IG259" s="119"/>
      <c r="IH259" s="119"/>
      <c r="II259" s="119"/>
      <c r="IJ259" s="119"/>
      <c r="IK259" s="119"/>
      <c r="IL259" s="119"/>
      <c r="IM259" s="119"/>
      <c r="IN259" s="119"/>
      <c r="IO259" s="119"/>
      <c r="IP259" s="119"/>
      <c r="IQ259" s="119"/>
      <c r="IR259" s="119"/>
      <c r="IS259" s="119"/>
      <c r="IT259" s="119"/>
    </row>
    <row r="260" spans="1:254" s="129" customFormat="1" ht="15.75" x14ac:dyDescent="0.25">
      <c r="A260" s="140" t="s">
        <v>109</v>
      </c>
      <c r="B260" s="113" t="s">
        <v>281</v>
      </c>
      <c r="C260" s="113" t="s">
        <v>43</v>
      </c>
      <c r="D260" s="157"/>
      <c r="E260" s="194"/>
      <c r="F260" s="194"/>
      <c r="G260" s="195">
        <f>SUM(G261)</f>
        <v>500</v>
      </c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119"/>
      <c r="AT260" s="119"/>
      <c r="AU260" s="119"/>
      <c r="AV260" s="119"/>
      <c r="AW260" s="119"/>
      <c r="AX260" s="119"/>
      <c r="AY260" s="119"/>
      <c r="AZ260" s="119"/>
      <c r="BA260" s="119"/>
      <c r="BB260" s="119"/>
      <c r="BC260" s="119"/>
      <c r="BD260" s="119"/>
      <c r="BE260" s="119"/>
      <c r="BF260" s="119"/>
      <c r="BG260" s="119"/>
      <c r="BH260" s="119"/>
      <c r="BI260" s="119"/>
      <c r="BJ260" s="119"/>
      <c r="BK260" s="119"/>
      <c r="BL260" s="119"/>
      <c r="BM260" s="119"/>
      <c r="BN260" s="119"/>
      <c r="BO260" s="119"/>
      <c r="BP260" s="119"/>
      <c r="BQ260" s="119"/>
      <c r="BR260" s="119"/>
      <c r="BS260" s="119"/>
      <c r="BT260" s="119"/>
      <c r="BU260" s="119"/>
      <c r="BV260" s="119"/>
      <c r="BW260" s="119"/>
      <c r="BX260" s="119"/>
      <c r="BY260" s="119"/>
      <c r="BZ260" s="119"/>
      <c r="CA260" s="119"/>
      <c r="CB260" s="119"/>
      <c r="CC260" s="119"/>
      <c r="CD260" s="119"/>
      <c r="CE260" s="119"/>
      <c r="CF260" s="119"/>
      <c r="CG260" s="119"/>
      <c r="CH260" s="119"/>
      <c r="CI260" s="119"/>
      <c r="CJ260" s="119"/>
      <c r="CK260" s="119"/>
      <c r="CL260" s="119"/>
      <c r="CM260" s="119"/>
      <c r="CN260" s="119"/>
      <c r="CO260" s="119"/>
      <c r="CP260" s="119"/>
      <c r="CQ260" s="119"/>
      <c r="CR260" s="119"/>
      <c r="CS260" s="119"/>
      <c r="CT260" s="119"/>
      <c r="CU260" s="119"/>
      <c r="CV260" s="119"/>
      <c r="CW260" s="119"/>
      <c r="CX260" s="119"/>
      <c r="CY260" s="119"/>
      <c r="CZ260" s="119"/>
      <c r="DA260" s="119"/>
      <c r="DB260" s="119"/>
      <c r="DC260" s="119"/>
      <c r="DD260" s="119"/>
      <c r="DE260" s="119"/>
      <c r="DF260" s="119"/>
      <c r="DG260" s="119"/>
      <c r="DH260" s="119"/>
      <c r="DI260" s="119"/>
      <c r="DJ260" s="119"/>
      <c r="DK260" s="119"/>
      <c r="DL260" s="119"/>
      <c r="DM260" s="119"/>
      <c r="DN260" s="119"/>
      <c r="DO260" s="119"/>
      <c r="DP260" s="119"/>
      <c r="DQ260" s="119"/>
      <c r="DR260" s="119"/>
      <c r="DS260" s="119"/>
      <c r="DT260" s="119"/>
      <c r="DU260" s="119"/>
      <c r="DV260" s="119"/>
      <c r="DW260" s="119"/>
      <c r="DX260" s="119"/>
      <c r="DY260" s="119"/>
      <c r="DZ260" s="119"/>
      <c r="EA260" s="119"/>
      <c r="EB260" s="119"/>
      <c r="EC260" s="119"/>
      <c r="ED260" s="119"/>
      <c r="EE260" s="119"/>
      <c r="EF260" s="119"/>
      <c r="EG260" s="119"/>
      <c r="EH260" s="119"/>
      <c r="EI260" s="119"/>
      <c r="EJ260" s="119"/>
      <c r="EK260" s="119"/>
      <c r="EL260" s="119"/>
      <c r="EM260" s="119"/>
      <c r="EN260" s="119"/>
      <c r="EO260" s="119"/>
      <c r="EP260" s="119"/>
      <c r="EQ260" s="119"/>
      <c r="ER260" s="119"/>
      <c r="ES260" s="119"/>
      <c r="ET260" s="119"/>
      <c r="EU260" s="119"/>
      <c r="EV260" s="119"/>
      <c r="EW260" s="119"/>
      <c r="EX260" s="119"/>
      <c r="EY260" s="119"/>
      <c r="EZ260" s="119"/>
      <c r="FA260" s="119"/>
      <c r="FB260" s="119"/>
      <c r="FC260" s="119"/>
      <c r="FD260" s="119"/>
      <c r="FE260" s="119"/>
      <c r="FF260" s="119"/>
      <c r="FG260" s="119"/>
      <c r="FH260" s="119"/>
      <c r="FI260" s="119"/>
      <c r="FJ260" s="119"/>
      <c r="FK260" s="119"/>
      <c r="FL260" s="119"/>
      <c r="FM260" s="119"/>
      <c r="FN260" s="119"/>
      <c r="FO260" s="119"/>
      <c r="FP260" s="119"/>
      <c r="FQ260" s="119"/>
      <c r="FR260" s="119"/>
      <c r="FS260" s="119"/>
      <c r="FT260" s="119"/>
      <c r="FU260" s="119"/>
      <c r="FV260" s="119"/>
      <c r="FW260" s="119"/>
      <c r="FX260" s="119"/>
      <c r="FY260" s="119"/>
      <c r="FZ260" s="119"/>
      <c r="GA260" s="119"/>
      <c r="GB260" s="119"/>
      <c r="GC260" s="119"/>
      <c r="GD260" s="119"/>
      <c r="GE260" s="119"/>
      <c r="GF260" s="119"/>
      <c r="GG260" s="119"/>
      <c r="GH260" s="119"/>
      <c r="GI260" s="119"/>
      <c r="GJ260" s="119"/>
      <c r="GK260" s="119"/>
      <c r="GL260" s="119"/>
      <c r="GM260" s="119"/>
      <c r="GN260" s="119"/>
      <c r="GO260" s="119"/>
      <c r="GP260" s="119"/>
      <c r="GQ260" s="119"/>
      <c r="GR260" s="119"/>
      <c r="GS260" s="119"/>
      <c r="GT260" s="119"/>
      <c r="GU260" s="119"/>
      <c r="GV260" s="119"/>
      <c r="GW260" s="119"/>
      <c r="GX260" s="119"/>
      <c r="GY260" s="119"/>
      <c r="GZ260" s="119"/>
      <c r="HA260" s="119"/>
      <c r="HB260" s="119"/>
      <c r="HC260" s="119"/>
      <c r="HD260" s="119"/>
      <c r="HE260" s="119"/>
      <c r="HF260" s="119"/>
      <c r="HG260" s="119"/>
      <c r="HH260" s="119"/>
      <c r="HI260" s="119"/>
      <c r="HJ260" s="119"/>
      <c r="HK260" s="119"/>
      <c r="HL260" s="119"/>
      <c r="HM260" s="119"/>
      <c r="HN260" s="119"/>
      <c r="HO260" s="119"/>
      <c r="HP260" s="119"/>
      <c r="HQ260" s="119"/>
      <c r="HR260" s="119"/>
      <c r="HS260" s="119"/>
      <c r="HT260" s="119"/>
      <c r="HU260" s="119"/>
      <c r="HV260" s="119"/>
      <c r="HW260" s="119"/>
      <c r="HX260" s="119"/>
      <c r="HY260" s="119"/>
      <c r="HZ260" s="119"/>
      <c r="IA260" s="119"/>
      <c r="IB260" s="119"/>
      <c r="IC260" s="119"/>
      <c r="ID260" s="119"/>
      <c r="IE260" s="119"/>
      <c r="IF260" s="119"/>
      <c r="IG260" s="119"/>
      <c r="IH260" s="119"/>
      <c r="II260" s="119"/>
      <c r="IJ260" s="119"/>
      <c r="IK260" s="119"/>
      <c r="IL260" s="119"/>
      <c r="IM260" s="119"/>
      <c r="IN260" s="119"/>
      <c r="IO260" s="119"/>
      <c r="IP260" s="119"/>
      <c r="IQ260" s="119"/>
      <c r="IR260" s="119"/>
      <c r="IS260" s="119"/>
      <c r="IT260" s="119"/>
    </row>
    <row r="261" spans="1:254" s="91" customFormat="1" ht="25.5" x14ac:dyDescent="0.2">
      <c r="A261" s="115" t="s">
        <v>137</v>
      </c>
      <c r="B261" s="116" t="s">
        <v>281</v>
      </c>
      <c r="C261" s="117" t="s">
        <v>43</v>
      </c>
      <c r="D261" s="117" t="s">
        <v>43</v>
      </c>
      <c r="E261" s="116"/>
      <c r="F261" s="116"/>
      <c r="G261" s="118">
        <f>SUM(G262)</f>
        <v>500</v>
      </c>
    </row>
    <row r="262" spans="1:254" ht="15" x14ac:dyDescent="0.25">
      <c r="A262" s="189" t="s">
        <v>138</v>
      </c>
      <c r="B262" s="122" t="s">
        <v>281</v>
      </c>
      <c r="C262" s="117" t="s">
        <v>43</v>
      </c>
      <c r="D262" s="116" t="s">
        <v>43</v>
      </c>
      <c r="E262" s="116" t="s">
        <v>69</v>
      </c>
      <c r="F262" s="116"/>
      <c r="G262" s="196">
        <f>SUM(G263)</f>
        <v>500</v>
      </c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119"/>
      <c r="AT262" s="119"/>
      <c r="AU262" s="119"/>
      <c r="AV262" s="119"/>
      <c r="AW262" s="119"/>
      <c r="AX262" s="119"/>
      <c r="AY262" s="119"/>
      <c r="AZ262" s="119"/>
      <c r="BA262" s="119"/>
      <c r="BB262" s="119"/>
      <c r="BC262" s="119"/>
      <c r="BD262" s="119"/>
      <c r="BE262" s="119"/>
      <c r="BF262" s="119"/>
      <c r="BG262" s="119"/>
      <c r="BH262" s="119"/>
      <c r="BI262" s="119"/>
      <c r="BJ262" s="119"/>
      <c r="BK262" s="119"/>
      <c r="BL262" s="119"/>
      <c r="BM262" s="119"/>
      <c r="BN262" s="119"/>
      <c r="BO262" s="119"/>
      <c r="BP262" s="119"/>
      <c r="BQ262" s="119"/>
      <c r="BR262" s="119"/>
      <c r="BS262" s="119"/>
      <c r="BT262" s="119"/>
      <c r="BU262" s="119"/>
      <c r="BV262" s="119"/>
      <c r="BW262" s="119"/>
      <c r="BX262" s="119"/>
      <c r="BY262" s="119"/>
      <c r="BZ262" s="119"/>
      <c r="CA262" s="119"/>
      <c r="CB262" s="119"/>
      <c r="CC262" s="119"/>
      <c r="CD262" s="119"/>
      <c r="CE262" s="119"/>
      <c r="CF262" s="119"/>
      <c r="CG262" s="119"/>
      <c r="CH262" s="119"/>
      <c r="CI262" s="119"/>
      <c r="CJ262" s="119"/>
      <c r="CK262" s="119"/>
      <c r="CL262" s="119"/>
      <c r="CM262" s="119"/>
      <c r="CN262" s="119"/>
      <c r="CO262" s="119"/>
      <c r="CP262" s="119"/>
      <c r="CQ262" s="119"/>
      <c r="CR262" s="119"/>
      <c r="CS262" s="119"/>
      <c r="CT262" s="119"/>
      <c r="CU262" s="119"/>
      <c r="CV262" s="119"/>
      <c r="CW262" s="119"/>
      <c r="CX262" s="119"/>
      <c r="CY262" s="119"/>
      <c r="CZ262" s="119"/>
      <c r="DA262" s="119"/>
      <c r="DB262" s="119"/>
      <c r="DC262" s="119"/>
      <c r="DD262" s="119"/>
      <c r="DE262" s="119"/>
      <c r="DF262" s="119"/>
      <c r="DG262" s="119"/>
      <c r="DH262" s="119"/>
      <c r="DI262" s="119"/>
      <c r="DJ262" s="119"/>
      <c r="DK262" s="119"/>
      <c r="DL262" s="119"/>
      <c r="DM262" s="119"/>
      <c r="DN262" s="119"/>
      <c r="DO262" s="119"/>
      <c r="DP262" s="119"/>
      <c r="DQ262" s="119"/>
      <c r="DR262" s="119"/>
      <c r="DS262" s="119"/>
      <c r="DT262" s="119"/>
      <c r="DU262" s="119"/>
      <c r="DV262" s="119"/>
      <c r="DW262" s="119"/>
      <c r="DX262" s="119"/>
      <c r="DY262" s="119"/>
      <c r="DZ262" s="119"/>
      <c r="EA262" s="119"/>
      <c r="EB262" s="119"/>
      <c r="EC262" s="119"/>
      <c r="ED262" s="119"/>
      <c r="EE262" s="119"/>
      <c r="EF262" s="119"/>
      <c r="EG262" s="119"/>
      <c r="EH262" s="119"/>
      <c r="EI262" s="119"/>
      <c r="EJ262" s="119"/>
      <c r="EK262" s="119"/>
      <c r="EL262" s="119"/>
      <c r="EM262" s="119"/>
      <c r="EN262" s="119"/>
      <c r="EO262" s="119"/>
      <c r="EP262" s="119"/>
      <c r="EQ262" s="119"/>
      <c r="ER262" s="119"/>
      <c r="ES262" s="119"/>
      <c r="ET262" s="119"/>
      <c r="EU262" s="119"/>
      <c r="EV262" s="119"/>
      <c r="EW262" s="119"/>
      <c r="EX262" s="119"/>
      <c r="EY262" s="119"/>
      <c r="EZ262" s="119"/>
      <c r="FA262" s="119"/>
      <c r="FB262" s="119"/>
      <c r="FC262" s="119"/>
      <c r="FD262" s="119"/>
      <c r="FE262" s="119"/>
      <c r="FF262" s="119"/>
      <c r="FG262" s="119"/>
      <c r="FH262" s="119"/>
      <c r="FI262" s="119"/>
      <c r="FJ262" s="119"/>
      <c r="FK262" s="119"/>
      <c r="FL262" s="119"/>
      <c r="FM262" s="119"/>
      <c r="FN262" s="119"/>
      <c r="FO262" s="119"/>
      <c r="FP262" s="119"/>
      <c r="FQ262" s="119"/>
      <c r="FR262" s="119"/>
      <c r="FS262" s="119"/>
      <c r="FT262" s="119"/>
      <c r="FU262" s="119"/>
      <c r="FV262" s="119"/>
      <c r="FW262" s="119"/>
      <c r="FX262" s="119"/>
      <c r="FY262" s="119"/>
      <c r="FZ262" s="119"/>
      <c r="GA262" s="119"/>
      <c r="GB262" s="119"/>
      <c r="GC262" s="119"/>
      <c r="GD262" s="119"/>
      <c r="GE262" s="119"/>
      <c r="GF262" s="119"/>
      <c r="GG262" s="119"/>
      <c r="GH262" s="119"/>
      <c r="GI262" s="119"/>
      <c r="GJ262" s="119"/>
      <c r="GK262" s="119"/>
      <c r="GL262" s="119"/>
      <c r="GM262" s="119"/>
      <c r="GN262" s="119"/>
      <c r="GO262" s="119"/>
      <c r="GP262" s="119"/>
      <c r="GQ262" s="119"/>
      <c r="GR262" s="119"/>
      <c r="GS262" s="119"/>
      <c r="GT262" s="119"/>
      <c r="GU262" s="119"/>
      <c r="GV262" s="119"/>
      <c r="GW262" s="119"/>
      <c r="GX262" s="119"/>
      <c r="GY262" s="119"/>
      <c r="GZ262" s="119"/>
      <c r="HA262" s="119"/>
      <c r="HB262" s="119"/>
      <c r="HC262" s="119"/>
      <c r="HD262" s="119"/>
      <c r="HE262" s="119"/>
      <c r="HF262" s="119"/>
      <c r="HG262" s="119"/>
      <c r="HH262" s="119"/>
      <c r="HI262" s="119"/>
      <c r="HJ262" s="119"/>
      <c r="HK262" s="119"/>
      <c r="HL262" s="119"/>
      <c r="HM262" s="119"/>
      <c r="HN262" s="119"/>
      <c r="HO262" s="119"/>
      <c r="HP262" s="119"/>
      <c r="HQ262" s="119"/>
      <c r="HR262" s="119"/>
      <c r="HS262" s="119"/>
      <c r="HT262" s="119"/>
      <c r="HU262" s="119"/>
      <c r="HV262" s="119"/>
      <c r="HW262" s="119"/>
      <c r="HX262" s="119"/>
      <c r="HY262" s="119"/>
      <c r="HZ262" s="119"/>
      <c r="IA262" s="119"/>
      <c r="IB262" s="119"/>
      <c r="IC262" s="119"/>
      <c r="ID262" s="119"/>
      <c r="IE262" s="119"/>
      <c r="IF262" s="119"/>
      <c r="IG262" s="119"/>
      <c r="IH262" s="119"/>
      <c r="II262" s="119"/>
      <c r="IJ262" s="119"/>
      <c r="IK262" s="119"/>
      <c r="IL262" s="119"/>
      <c r="IM262" s="119"/>
      <c r="IN262" s="119"/>
      <c r="IO262" s="119"/>
      <c r="IP262" s="119"/>
      <c r="IQ262" s="119"/>
      <c r="IR262" s="119"/>
      <c r="IS262" s="119"/>
      <c r="IT262" s="119"/>
    </row>
    <row r="263" spans="1:254" ht="15" x14ac:dyDescent="0.25">
      <c r="A263" s="130" t="s">
        <v>68</v>
      </c>
      <c r="B263" s="127" t="s">
        <v>281</v>
      </c>
      <c r="C263" s="127" t="s">
        <v>43</v>
      </c>
      <c r="D263" s="147" t="s">
        <v>43</v>
      </c>
      <c r="E263" s="137" t="s">
        <v>69</v>
      </c>
      <c r="F263" s="147"/>
      <c r="G263" s="133">
        <f>SUM(G264)</f>
        <v>500</v>
      </c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/>
      <c r="BL263" s="119"/>
      <c r="BM263" s="119"/>
      <c r="BN263" s="119"/>
      <c r="BO263" s="119"/>
      <c r="BP263" s="119"/>
      <c r="BQ263" s="119"/>
      <c r="BR263" s="119"/>
      <c r="BS263" s="119"/>
      <c r="BT263" s="119"/>
      <c r="BU263" s="119"/>
      <c r="BV263" s="119"/>
      <c r="BW263" s="119"/>
      <c r="BX263" s="119"/>
      <c r="BY263" s="119"/>
      <c r="BZ263" s="119"/>
      <c r="CA263" s="119"/>
      <c r="CB263" s="119"/>
      <c r="CC263" s="119"/>
      <c r="CD263" s="119"/>
      <c r="CE263" s="119"/>
      <c r="CF263" s="119"/>
      <c r="CG263" s="119"/>
      <c r="CH263" s="119"/>
      <c r="CI263" s="119"/>
      <c r="CJ263" s="119"/>
      <c r="CK263" s="119"/>
      <c r="CL263" s="119"/>
      <c r="CM263" s="119"/>
      <c r="CN263" s="119"/>
      <c r="CO263" s="119"/>
      <c r="CP263" s="119"/>
      <c r="CQ263" s="119"/>
      <c r="CR263" s="119"/>
      <c r="CS263" s="119"/>
      <c r="CT263" s="119"/>
      <c r="CU263" s="119"/>
      <c r="CV263" s="119"/>
      <c r="CW263" s="119"/>
      <c r="CX263" s="119"/>
      <c r="CY263" s="119"/>
      <c r="CZ263" s="119"/>
      <c r="DA263" s="119"/>
      <c r="DB263" s="119"/>
      <c r="DC263" s="119"/>
      <c r="DD263" s="119"/>
      <c r="DE263" s="119"/>
      <c r="DF263" s="119"/>
      <c r="DG263" s="119"/>
      <c r="DH263" s="119"/>
      <c r="DI263" s="119"/>
      <c r="DJ263" s="119"/>
      <c r="DK263" s="119"/>
      <c r="DL263" s="119"/>
      <c r="DM263" s="119"/>
      <c r="DN263" s="119"/>
      <c r="DO263" s="119"/>
      <c r="DP263" s="119"/>
      <c r="DQ263" s="119"/>
      <c r="DR263" s="119"/>
      <c r="DS263" s="119"/>
      <c r="DT263" s="119"/>
      <c r="DU263" s="119"/>
      <c r="DV263" s="119"/>
      <c r="DW263" s="119"/>
      <c r="DX263" s="119"/>
      <c r="DY263" s="119"/>
      <c r="DZ263" s="119"/>
      <c r="EA263" s="119"/>
      <c r="EB263" s="119"/>
      <c r="EC263" s="119"/>
      <c r="ED263" s="119"/>
      <c r="EE263" s="119"/>
      <c r="EF263" s="119"/>
      <c r="EG263" s="119"/>
      <c r="EH263" s="119"/>
      <c r="EI263" s="119"/>
      <c r="EJ263" s="119"/>
      <c r="EK263" s="119"/>
      <c r="EL263" s="119"/>
      <c r="EM263" s="119"/>
      <c r="EN263" s="119"/>
      <c r="EO263" s="119"/>
      <c r="EP263" s="119"/>
      <c r="EQ263" s="119"/>
      <c r="ER263" s="119"/>
      <c r="ES263" s="119"/>
      <c r="ET263" s="119"/>
      <c r="EU263" s="119"/>
      <c r="EV263" s="119"/>
      <c r="EW263" s="119"/>
      <c r="EX263" s="119"/>
      <c r="EY263" s="119"/>
      <c r="EZ263" s="119"/>
      <c r="FA263" s="119"/>
      <c r="FB263" s="119"/>
      <c r="FC263" s="119"/>
      <c r="FD263" s="119"/>
      <c r="FE263" s="119"/>
      <c r="FF263" s="119"/>
      <c r="FG263" s="119"/>
      <c r="FH263" s="119"/>
      <c r="FI263" s="119"/>
      <c r="FJ263" s="119"/>
      <c r="FK263" s="119"/>
      <c r="FL263" s="119"/>
      <c r="FM263" s="119"/>
      <c r="FN263" s="119"/>
      <c r="FO263" s="119"/>
      <c r="FP263" s="119"/>
      <c r="FQ263" s="119"/>
      <c r="FR263" s="119"/>
      <c r="FS263" s="119"/>
      <c r="FT263" s="119"/>
      <c r="FU263" s="119"/>
      <c r="FV263" s="119"/>
      <c r="FW263" s="119"/>
      <c r="FX263" s="119"/>
      <c r="FY263" s="119"/>
      <c r="FZ263" s="119"/>
      <c r="GA263" s="119"/>
      <c r="GB263" s="119"/>
      <c r="GC263" s="119"/>
      <c r="GD263" s="119"/>
      <c r="GE263" s="119"/>
      <c r="GF263" s="119"/>
      <c r="GG263" s="119"/>
      <c r="GH263" s="119"/>
      <c r="GI263" s="119"/>
      <c r="GJ263" s="119"/>
      <c r="GK263" s="119"/>
      <c r="GL263" s="119"/>
      <c r="GM263" s="119"/>
      <c r="GN263" s="119"/>
      <c r="GO263" s="119"/>
      <c r="GP263" s="119"/>
      <c r="GQ263" s="119"/>
      <c r="GR263" s="119"/>
      <c r="GS263" s="119"/>
      <c r="GT263" s="119"/>
      <c r="GU263" s="119"/>
      <c r="GV263" s="119"/>
      <c r="GW263" s="119"/>
      <c r="GX263" s="119"/>
      <c r="GY263" s="119"/>
      <c r="GZ263" s="119"/>
      <c r="HA263" s="119"/>
      <c r="HB263" s="119"/>
      <c r="HC263" s="119"/>
      <c r="HD263" s="119"/>
      <c r="HE263" s="119"/>
      <c r="HF263" s="119"/>
      <c r="HG263" s="119"/>
      <c r="HH263" s="119"/>
      <c r="HI263" s="119"/>
      <c r="HJ263" s="119"/>
      <c r="HK263" s="119"/>
      <c r="HL263" s="119"/>
      <c r="HM263" s="119"/>
      <c r="HN263" s="119"/>
      <c r="HO263" s="119"/>
      <c r="HP263" s="119"/>
      <c r="HQ263" s="119"/>
      <c r="HR263" s="119"/>
      <c r="HS263" s="119"/>
      <c r="HT263" s="119"/>
      <c r="HU263" s="119"/>
      <c r="HV263" s="119"/>
      <c r="HW263" s="119"/>
      <c r="HX263" s="119"/>
      <c r="HY263" s="119"/>
      <c r="HZ263" s="119"/>
      <c r="IA263" s="119"/>
      <c r="IB263" s="119"/>
      <c r="IC263" s="119"/>
      <c r="ID263" s="119"/>
      <c r="IE263" s="119"/>
      <c r="IF263" s="119"/>
      <c r="IG263" s="119"/>
      <c r="IH263" s="119"/>
      <c r="II263" s="119"/>
      <c r="IJ263" s="119"/>
      <c r="IK263" s="119"/>
      <c r="IL263" s="119"/>
      <c r="IM263" s="119"/>
      <c r="IN263" s="119"/>
      <c r="IO263" s="119"/>
      <c r="IP263" s="119"/>
      <c r="IQ263" s="119"/>
      <c r="IR263" s="119"/>
      <c r="IS263" s="119"/>
      <c r="IT263" s="119"/>
    </row>
    <row r="264" spans="1:254" ht="15" x14ac:dyDescent="0.25">
      <c r="A264" s="125" t="s">
        <v>40</v>
      </c>
      <c r="B264" s="127" t="s">
        <v>281</v>
      </c>
      <c r="C264" s="127" t="s">
        <v>43</v>
      </c>
      <c r="D264" s="137" t="s">
        <v>43</v>
      </c>
      <c r="E264" s="137" t="s">
        <v>69</v>
      </c>
      <c r="F264" s="137" t="s">
        <v>41</v>
      </c>
      <c r="G264" s="128">
        <v>500</v>
      </c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  <c r="BQ264" s="145"/>
      <c r="BR264" s="145"/>
      <c r="BS264" s="145"/>
      <c r="BT264" s="145"/>
      <c r="BU264" s="145"/>
      <c r="BV264" s="145"/>
      <c r="BW264" s="145"/>
      <c r="BX264" s="145"/>
      <c r="BY264" s="145"/>
      <c r="BZ264" s="145"/>
      <c r="CA264" s="145"/>
      <c r="CB264" s="145"/>
      <c r="CC264" s="145"/>
      <c r="CD264" s="145"/>
      <c r="CE264" s="145"/>
      <c r="CF264" s="145"/>
      <c r="CG264" s="145"/>
      <c r="CH264" s="145"/>
      <c r="CI264" s="145"/>
      <c r="CJ264" s="145"/>
      <c r="CK264" s="145"/>
      <c r="CL264" s="145"/>
      <c r="CM264" s="145"/>
      <c r="CN264" s="145"/>
      <c r="CO264" s="145"/>
      <c r="CP264" s="145"/>
      <c r="CQ264" s="145"/>
      <c r="CR264" s="145"/>
      <c r="CS264" s="145"/>
      <c r="CT264" s="145"/>
      <c r="CU264" s="145"/>
      <c r="CV264" s="145"/>
      <c r="CW264" s="145"/>
      <c r="CX264" s="145"/>
      <c r="CY264" s="145"/>
      <c r="CZ264" s="145"/>
      <c r="DA264" s="145"/>
      <c r="DB264" s="145"/>
      <c r="DC264" s="145"/>
      <c r="DD264" s="145"/>
      <c r="DE264" s="145"/>
      <c r="DF264" s="145"/>
      <c r="DG264" s="145"/>
      <c r="DH264" s="145"/>
      <c r="DI264" s="145"/>
      <c r="DJ264" s="145"/>
      <c r="DK264" s="145"/>
      <c r="DL264" s="145"/>
      <c r="DM264" s="145"/>
      <c r="DN264" s="145"/>
      <c r="DO264" s="145"/>
      <c r="DP264" s="145"/>
      <c r="DQ264" s="145"/>
      <c r="DR264" s="145"/>
      <c r="DS264" s="145"/>
      <c r="DT264" s="145"/>
      <c r="DU264" s="145"/>
      <c r="DV264" s="145"/>
      <c r="DW264" s="145"/>
      <c r="DX264" s="145"/>
      <c r="DY264" s="145"/>
      <c r="DZ264" s="145"/>
      <c r="EA264" s="145"/>
      <c r="EB264" s="145"/>
      <c r="EC264" s="145"/>
      <c r="ED264" s="145"/>
      <c r="EE264" s="145"/>
      <c r="EF264" s="145"/>
      <c r="EG264" s="145"/>
      <c r="EH264" s="145"/>
      <c r="EI264" s="145"/>
      <c r="EJ264" s="145"/>
      <c r="EK264" s="145"/>
      <c r="EL264" s="145"/>
      <c r="EM264" s="145"/>
      <c r="EN264" s="145"/>
      <c r="EO264" s="145"/>
      <c r="EP264" s="145"/>
      <c r="EQ264" s="145"/>
      <c r="ER264" s="145"/>
      <c r="ES264" s="145"/>
      <c r="ET264" s="145"/>
      <c r="EU264" s="145"/>
      <c r="EV264" s="145"/>
      <c r="EW264" s="145"/>
      <c r="EX264" s="145"/>
      <c r="EY264" s="145"/>
      <c r="EZ264" s="145"/>
      <c r="FA264" s="145"/>
      <c r="FB264" s="145"/>
      <c r="FC264" s="145"/>
      <c r="FD264" s="145"/>
      <c r="FE264" s="145"/>
      <c r="FF264" s="145"/>
      <c r="FG264" s="145"/>
      <c r="FH264" s="145"/>
      <c r="FI264" s="145"/>
      <c r="FJ264" s="145"/>
      <c r="FK264" s="145"/>
      <c r="FL264" s="145"/>
      <c r="FM264" s="145"/>
      <c r="FN264" s="145"/>
      <c r="FO264" s="145"/>
      <c r="FP264" s="145"/>
      <c r="FQ264" s="145"/>
      <c r="FR264" s="145"/>
      <c r="FS264" s="145"/>
      <c r="FT264" s="145"/>
      <c r="FU264" s="145"/>
      <c r="FV264" s="145"/>
      <c r="FW264" s="145"/>
      <c r="FX264" s="145"/>
      <c r="FY264" s="145"/>
      <c r="FZ264" s="145"/>
      <c r="GA264" s="145"/>
      <c r="GB264" s="145"/>
      <c r="GC264" s="145"/>
      <c r="GD264" s="145"/>
      <c r="GE264" s="145"/>
      <c r="GF264" s="145"/>
      <c r="GG264" s="145"/>
      <c r="GH264" s="145"/>
      <c r="GI264" s="145"/>
      <c r="GJ264" s="145"/>
      <c r="GK264" s="145"/>
      <c r="GL264" s="145"/>
      <c r="GM264" s="145"/>
      <c r="GN264" s="145"/>
      <c r="GO264" s="145"/>
      <c r="GP264" s="145"/>
      <c r="GQ264" s="145"/>
      <c r="GR264" s="145"/>
      <c r="GS264" s="145"/>
      <c r="GT264" s="145"/>
      <c r="GU264" s="145"/>
      <c r="GV264" s="145"/>
      <c r="GW264" s="145"/>
      <c r="GX264" s="145"/>
      <c r="GY264" s="145"/>
      <c r="GZ264" s="145"/>
      <c r="HA264" s="145"/>
      <c r="HB264" s="145"/>
      <c r="HC264" s="145"/>
      <c r="HD264" s="145"/>
      <c r="HE264" s="145"/>
      <c r="HF264" s="145"/>
      <c r="HG264" s="145"/>
      <c r="HH264" s="145"/>
      <c r="HI264" s="145"/>
      <c r="HJ264" s="145"/>
      <c r="HK264" s="145"/>
      <c r="HL264" s="145"/>
      <c r="HM264" s="145"/>
      <c r="HN264" s="145"/>
      <c r="HO264" s="145"/>
      <c r="HP264" s="145"/>
      <c r="HQ264" s="145"/>
      <c r="HR264" s="145"/>
      <c r="HS264" s="145"/>
      <c r="HT264" s="145"/>
      <c r="HU264" s="145"/>
      <c r="HV264" s="145"/>
      <c r="HW264" s="145"/>
      <c r="HX264" s="145"/>
      <c r="HY264" s="145"/>
      <c r="HZ264" s="145"/>
      <c r="IA264" s="145"/>
      <c r="IB264" s="145"/>
      <c r="IC264" s="145"/>
      <c r="ID264" s="145"/>
      <c r="IE264" s="145"/>
      <c r="IF264" s="145"/>
      <c r="IG264" s="145"/>
      <c r="IH264" s="145"/>
      <c r="II264" s="145"/>
      <c r="IJ264" s="145"/>
      <c r="IK264" s="145"/>
      <c r="IL264" s="145"/>
      <c r="IM264" s="145"/>
      <c r="IN264" s="145"/>
      <c r="IO264" s="145"/>
      <c r="IP264" s="145"/>
      <c r="IQ264" s="145"/>
      <c r="IR264" s="145"/>
      <c r="IS264" s="145"/>
      <c r="IT264" s="145"/>
    </row>
    <row r="265" spans="1:254" ht="15.75" x14ac:dyDescent="0.25">
      <c r="A265" s="111" t="s">
        <v>150</v>
      </c>
      <c r="B265" s="193">
        <v>510</v>
      </c>
      <c r="C265" s="113" t="s">
        <v>48</v>
      </c>
      <c r="D265" s="194"/>
      <c r="E265" s="194"/>
      <c r="F265" s="164"/>
      <c r="G265" s="195">
        <f>SUM(G266)</f>
        <v>1612.25</v>
      </c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119"/>
      <c r="BN265" s="119"/>
      <c r="BO265" s="119"/>
      <c r="BP265" s="119"/>
      <c r="BQ265" s="119"/>
      <c r="BR265" s="119"/>
      <c r="BS265" s="119"/>
      <c r="BT265" s="119"/>
      <c r="BU265" s="119"/>
      <c r="BV265" s="119"/>
      <c r="BW265" s="119"/>
      <c r="BX265" s="119"/>
      <c r="BY265" s="119"/>
      <c r="BZ265" s="119"/>
      <c r="CA265" s="119"/>
      <c r="CB265" s="119"/>
      <c r="CC265" s="119"/>
      <c r="CD265" s="119"/>
      <c r="CE265" s="119"/>
      <c r="CF265" s="119"/>
      <c r="CG265" s="119"/>
      <c r="CH265" s="119"/>
      <c r="CI265" s="119"/>
      <c r="CJ265" s="119"/>
      <c r="CK265" s="119"/>
      <c r="CL265" s="119"/>
      <c r="CM265" s="119"/>
      <c r="CN265" s="119"/>
      <c r="CO265" s="119"/>
      <c r="CP265" s="119"/>
      <c r="CQ265" s="119"/>
      <c r="CR265" s="119"/>
      <c r="CS265" s="119"/>
      <c r="CT265" s="119"/>
      <c r="CU265" s="119"/>
      <c r="CV265" s="119"/>
      <c r="CW265" s="119"/>
      <c r="CX265" s="119"/>
      <c r="CY265" s="119"/>
      <c r="CZ265" s="119"/>
      <c r="DA265" s="119"/>
      <c r="DB265" s="119"/>
      <c r="DC265" s="119"/>
      <c r="DD265" s="119"/>
      <c r="DE265" s="119"/>
      <c r="DF265" s="119"/>
      <c r="DG265" s="119"/>
      <c r="DH265" s="119"/>
      <c r="DI265" s="119"/>
      <c r="DJ265" s="119"/>
      <c r="DK265" s="119"/>
      <c r="DL265" s="119"/>
      <c r="DM265" s="119"/>
      <c r="DN265" s="119"/>
      <c r="DO265" s="119"/>
      <c r="DP265" s="119"/>
      <c r="DQ265" s="119"/>
      <c r="DR265" s="119"/>
      <c r="DS265" s="119"/>
      <c r="DT265" s="119"/>
      <c r="DU265" s="119"/>
      <c r="DV265" s="119"/>
      <c r="DW265" s="119"/>
      <c r="DX265" s="119"/>
      <c r="DY265" s="119"/>
      <c r="DZ265" s="119"/>
      <c r="EA265" s="119"/>
      <c r="EB265" s="119"/>
      <c r="EC265" s="119"/>
      <c r="ED265" s="119"/>
      <c r="EE265" s="119"/>
      <c r="EF265" s="119"/>
      <c r="EG265" s="119"/>
      <c r="EH265" s="119"/>
      <c r="EI265" s="119"/>
      <c r="EJ265" s="119"/>
      <c r="EK265" s="119"/>
      <c r="EL265" s="119"/>
      <c r="EM265" s="119"/>
      <c r="EN265" s="119"/>
      <c r="EO265" s="119"/>
      <c r="EP265" s="119"/>
      <c r="EQ265" s="119"/>
      <c r="ER265" s="119"/>
      <c r="ES265" s="119"/>
      <c r="ET265" s="119"/>
      <c r="EU265" s="119"/>
      <c r="EV265" s="119"/>
      <c r="EW265" s="119"/>
      <c r="EX265" s="119"/>
      <c r="EY265" s="119"/>
      <c r="EZ265" s="119"/>
      <c r="FA265" s="119"/>
      <c r="FB265" s="119"/>
      <c r="FC265" s="119"/>
      <c r="FD265" s="119"/>
      <c r="FE265" s="119"/>
      <c r="FF265" s="119"/>
      <c r="FG265" s="119"/>
      <c r="FH265" s="119"/>
      <c r="FI265" s="119"/>
      <c r="FJ265" s="119"/>
      <c r="FK265" s="119"/>
      <c r="FL265" s="119"/>
      <c r="FM265" s="119"/>
      <c r="FN265" s="119"/>
      <c r="FO265" s="119"/>
      <c r="FP265" s="119"/>
      <c r="FQ265" s="119"/>
      <c r="FR265" s="119"/>
      <c r="FS265" s="119"/>
      <c r="FT265" s="119"/>
      <c r="FU265" s="119"/>
      <c r="FV265" s="119"/>
      <c r="FW265" s="119"/>
      <c r="FX265" s="119"/>
      <c r="FY265" s="119"/>
      <c r="FZ265" s="119"/>
      <c r="GA265" s="119"/>
      <c r="GB265" s="119"/>
      <c r="GC265" s="119"/>
      <c r="GD265" s="119"/>
      <c r="GE265" s="119"/>
      <c r="GF265" s="119"/>
      <c r="GG265" s="119"/>
      <c r="GH265" s="119"/>
      <c r="GI265" s="119"/>
      <c r="GJ265" s="119"/>
      <c r="GK265" s="119"/>
      <c r="GL265" s="119"/>
      <c r="GM265" s="119"/>
      <c r="GN265" s="119"/>
      <c r="GO265" s="119"/>
      <c r="GP265" s="119"/>
      <c r="GQ265" s="119"/>
      <c r="GR265" s="119"/>
      <c r="GS265" s="119"/>
      <c r="GT265" s="119"/>
      <c r="GU265" s="119"/>
      <c r="GV265" s="119"/>
      <c r="GW265" s="119"/>
      <c r="GX265" s="119"/>
      <c r="GY265" s="119"/>
      <c r="GZ265" s="119"/>
      <c r="HA265" s="119"/>
      <c r="HB265" s="119"/>
      <c r="HC265" s="119"/>
      <c r="HD265" s="119"/>
      <c r="HE265" s="119"/>
      <c r="HF265" s="119"/>
      <c r="HG265" s="119"/>
      <c r="HH265" s="119"/>
      <c r="HI265" s="119"/>
      <c r="HJ265" s="119"/>
      <c r="HK265" s="119"/>
      <c r="HL265" s="119"/>
      <c r="HM265" s="119"/>
      <c r="HN265" s="119"/>
      <c r="HO265" s="119"/>
      <c r="HP265" s="119"/>
      <c r="HQ265" s="119"/>
      <c r="HR265" s="119"/>
      <c r="HS265" s="119"/>
      <c r="HT265" s="119"/>
      <c r="HU265" s="119"/>
      <c r="HV265" s="119"/>
      <c r="HW265" s="119"/>
      <c r="HX265" s="119"/>
      <c r="HY265" s="119"/>
      <c r="HZ265" s="119"/>
      <c r="IA265" s="119"/>
      <c r="IB265" s="119"/>
      <c r="IC265" s="119"/>
      <c r="ID265" s="119"/>
      <c r="IE265" s="119"/>
      <c r="IF265" s="119"/>
      <c r="IG265" s="119"/>
      <c r="IH265" s="119"/>
      <c r="II265" s="119"/>
      <c r="IJ265" s="119"/>
      <c r="IK265" s="119"/>
      <c r="IL265" s="119"/>
      <c r="IM265" s="119"/>
      <c r="IN265" s="119"/>
      <c r="IO265" s="119"/>
      <c r="IP265" s="119"/>
      <c r="IQ265" s="119"/>
      <c r="IR265" s="119"/>
      <c r="IS265" s="119"/>
      <c r="IT265" s="119"/>
    </row>
    <row r="266" spans="1:254" ht="15" x14ac:dyDescent="0.25">
      <c r="A266" s="180" t="s">
        <v>323</v>
      </c>
      <c r="B266" s="117" t="s">
        <v>281</v>
      </c>
      <c r="C266" s="116" t="s">
        <v>48</v>
      </c>
      <c r="D266" s="116" t="s">
        <v>48</v>
      </c>
      <c r="E266" s="116"/>
      <c r="F266" s="164"/>
      <c r="G266" s="196">
        <f>SUM(G267)</f>
        <v>1612.25</v>
      </c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  <c r="AX266" s="119"/>
      <c r="AY266" s="119"/>
      <c r="AZ266" s="119"/>
      <c r="BA266" s="119"/>
      <c r="BB266" s="119"/>
      <c r="BC266" s="119"/>
      <c r="BD266" s="119"/>
      <c r="BE266" s="119"/>
      <c r="BF266" s="119"/>
      <c r="BG266" s="119"/>
      <c r="BH266" s="119"/>
      <c r="BI266" s="119"/>
      <c r="BJ266" s="119"/>
      <c r="BK266" s="119"/>
      <c r="BL266" s="119"/>
      <c r="BM266" s="119"/>
      <c r="BN266" s="119"/>
      <c r="BO266" s="119"/>
      <c r="BP266" s="119"/>
      <c r="BQ266" s="119"/>
      <c r="BR266" s="119"/>
      <c r="BS266" s="119"/>
      <c r="BT266" s="119"/>
      <c r="BU266" s="119"/>
      <c r="BV266" s="119"/>
      <c r="BW266" s="119"/>
      <c r="BX266" s="119"/>
      <c r="BY266" s="119"/>
      <c r="BZ266" s="119"/>
      <c r="CA266" s="119"/>
      <c r="CB266" s="119"/>
      <c r="CC266" s="119"/>
      <c r="CD266" s="119"/>
      <c r="CE266" s="119"/>
      <c r="CF266" s="119"/>
      <c r="CG266" s="119"/>
      <c r="CH266" s="119"/>
      <c r="CI266" s="119"/>
      <c r="CJ266" s="119"/>
      <c r="CK266" s="119"/>
      <c r="CL266" s="119"/>
      <c r="CM266" s="119"/>
      <c r="CN266" s="119"/>
      <c r="CO266" s="119"/>
      <c r="CP266" s="119"/>
      <c r="CQ266" s="119"/>
      <c r="CR266" s="119"/>
      <c r="CS266" s="119"/>
      <c r="CT266" s="119"/>
      <c r="CU266" s="119"/>
      <c r="CV266" s="119"/>
      <c r="CW266" s="119"/>
      <c r="CX266" s="119"/>
      <c r="CY266" s="119"/>
      <c r="CZ266" s="119"/>
      <c r="DA266" s="119"/>
      <c r="DB266" s="119"/>
      <c r="DC266" s="119"/>
      <c r="DD266" s="119"/>
      <c r="DE266" s="119"/>
      <c r="DF266" s="119"/>
      <c r="DG266" s="119"/>
      <c r="DH266" s="119"/>
      <c r="DI266" s="119"/>
      <c r="DJ266" s="119"/>
      <c r="DK266" s="119"/>
      <c r="DL266" s="119"/>
      <c r="DM266" s="119"/>
      <c r="DN266" s="119"/>
      <c r="DO266" s="119"/>
      <c r="DP266" s="119"/>
      <c r="DQ266" s="119"/>
      <c r="DR266" s="119"/>
      <c r="DS266" s="119"/>
      <c r="DT266" s="119"/>
      <c r="DU266" s="119"/>
      <c r="DV266" s="119"/>
      <c r="DW266" s="119"/>
      <c r="DX266" s="119"/>
      <c r="DY266" s="119"/>
      <c r="DZ266" s="119"/>
      <c r="EA266" s="119"/>
      <c r="EB266" s="119"/>
      <c r="EC266" s="119"/>
      <c r="ED266" s="119"/>
      <c r="EE266" s="119"/>
      <c r="EF266" s="119"/>
      <c r="EG266" s="119"/>
      <c r="EH266" s="119"/>
      <c r="EI266" s="119"/>
      <c r="EJ266" s="119"/>
      <c r="EK266" s="119"/>
      <c r="EL266" s="119"/>
      <c r="EM266" s="119"/>
      <c r="EN266" s="119"/>
      <c r="EO266" s="119"/>
      <c r="EP266" s="119"/>
      <c r="EQ266" s="119"/>
      <c r="ER266" s="119"/>
      <c r="ES266" s="119"/>
      <c r="ET266" s="119"/>
      <c r="EU266" s="119"/>
      <c r="EV266" s="119"/>
      <c r="EW266" s="119"/>
      <c r="EX266" s="119"/>
      <c r="EY266" s="119"/>
      <c r="EZ266" s="119"/>
      <c r="FA266" s="119"/>
      <c r="FB266" s="119"/>
      <c r="FC266" s="119"/>
      <c r="FD266" s="119"/>
      <c r="FE266" s="119"/>
      <c r="FF266" s="119"/>
      <c r="FG266" s="119"/>
      <c r="FH266" s="119"/>
      <c r="FI266" s="119"/>
      <c r="FJ266" s="119"/>
      <c r="FK266" s="119"/>
      <c r="FL266" s="119"/>
      <c r="FM266" s="119"/>
      <c r="FN266" s="119"/>
      <c r="FO266" s="119"/>
      <c r="FP266" s="119"/>
      <c r="FQ266" s="119"/>
      <c r="FR266" s="119"/>
      <c r="FS266" s="119"/>
      <c r="FT266" s="119"/>
      <c r="FU266" s="119"/>
      <c r="FV266" s="119"/>
      <c r="FW266" s="119"/>
      <c r="FX266" s="119"/>
      <c r="FY266" s="119"/>
      <c r="FZ266" s="119"/>
      <c r="GA266" s="119"/>
      <c r="GB266" s="119"/>
      <c r="GC266" s="119"/>
      <c r="GD266" s="119"/>
      <c r="GE266" s="119"/>
      <c r="GF266" s="119"/>
      <c r="GG266" s="119"/>
      <c r="GH266" s="119"/>
      <c r="GI266" s="119"/>
      <c r="GJ266" s="119"/>
      <c r="GK266" s="119"/>
      <c r="GL266" s="119"/>
      <c r="GM266" s="119"/>
      <c r="GN266" s="119"/>
      <c r="GO266" s="119"/>
      <c r="GP266" s="119"/>
      <c r="GQ266" s="119"/>
      <c r="GR266" s="119"/>
      <c r="GS266" s="119"/>
      <c r="GT266" s="119"/>
      <c r="GU266" s="119"/>
      <c r="GV266" s="119"/>
      <c r="GW266" s="119"/>
      <c r="GX266" s="119"/>
      <c r="GY266" s="119"/>
      <c r="GZ266" s="119"/>
      <c r="HA266" s="119"/>
      <c r="HB266" s="119"/>
      <c r="HC266" s="119"/>
      <c r="HD266" s="119"/>
      <c r="HE266" s="119"/>
      <c r="HF266" s="119"/>
      <c r="HG266" s="119"/>
      <c r="HH266" s="119"/>
      <c r="HI266" s="119"/>
      <c r="HJ266" s="119"/>
      <c r="HK266" s="119"/>
      <c r="HL266" s="119"/>
      <c r="HM266" s="119"/>
      <c r="HN266" s="119"/>
      <c r="HO266" s="119"/>
      <c r="HP266" s="119"/>
      <c r="HQ266" s="119"/>
      <c r="HR266" s="119"/>
      <c r="HS266" s="119"/>
      <c r="HT266" s="119"/>
      <c r="HU266" s="119"/>
      <c r="HV266" s="119"/>
      <c r="HW266" s="119"/>
      <c r="HX266" s="119"/>
      <c r="HY266" s="119"/>
      <c r="HZ266" s="119"/>
      <c r="IA266" s="119"/>
      <c r="IB266" s="119"/>
      <c r="IC266" s="119"/>
      <c r="ID266" s="119"/>
      <c r="IE266" s="119"/>
      <c r="IF266" s="119"/>
      <c r="IG266" s="119"/>
      <c r="IH266" s="119"/>
      <c r="II266" s="119"/>
      <c r="IJ266" s="119"/>
      <c r="IK266" s="119"/>
      <c r="IL266" s="119"/>
      <c r="IM266" s="119"/>
      <c r="IN266" s="119"/>
      <c r="IO266" s="119"/>
      <c r="IP266" s="119"/>
      <c r="IQ266" s="119"/>
      <c r="IR266" s="119"/>
      <c r="IS266" s="119"/>
      <c r="IT266" s="119"/>
    </row>
    <row r="267" spans="1:254" ht="27" x14ac:dyDescent="0.25">
      <c r="A267" s="120" t="s">
        <v>324</v>
      </c>
      <c r="B267" s="122" t="s">
        <v>281</v>
      </c>
      <c r="C267" s="135" t="s">
        <v>48</v>
      </c>
      <c r="D267" s="135" t="s">
        <v>48</v>
      </c>
      <c r="E267" s="135"/>
      <c r="F267" s="164"/>
      <c r="G267" s="196">
        <f>SUM(G268)</f>
        <v>1612.25</v>
      </c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  <c r="AX267" s="119"/>
      <c r="AY267" s="119"/>
      <c r="AZ267" s="119"/>
      <c r="BA267" s="119"/>
      <c r="BB267" s="119"/>
      <c r="BC267" s="119"/>
      <c r="BD267" s="119"/>
      <c r="BE267" s="119"/>
      <c r="BF267" s="119"/>
      <c r="BG267" s="119"/>
      <c r="BH267" s="119"/>
      <c r="BI267" s="119"/>
      <c r="BJ267" s="119"/>
      <c r="BK267" s="119"/>
      <c r="BL267" s="119"/>
      <c r="BM267" s="119"/>
      <c r="BN267" s="119"/>
      <c r="BO267" s="119"/>
      <c r="BP267" s="119"/>
      <c r="BQ267" s="119"/>
      <c r="BR267" s="119"/>
      <c r="BS267" s="119"/>
      <c r="BT267" s="119"/>
      <c r="BU267" s="119"/>
      <c r="BV267" s="119"/>
      <c r="BW267" s="119"/>
      <c r="BX267" s="119"/>
      <c r="BY267" s="119"/>
      <c r="BZ267" s="119"/>
      <c r="CA267" s="119"/>
      <c r="CB267" s="119"/>
      <c r="CC267" s="119"/>
      <c r="CD267" s="119"/>
      <c r="CE267" s="119"/>
      <c r="CF267" s="119"/>
      <c r="CG267" s="119"/>
      <c r="CH267" s="119"/>
      <c r="CI267" s="119"/>
      <c r="CJ267" s="119"/>
      <c r="CK267" s="119"/>
      <c r="CL267" s="119"/>
      <c r="CM267" s="119"/>
      <c r="CN267" s="119"/>
      <c r="CO267" s="119"/>
      <c r="CP267" s="119"/>
      <c r="CQ267" s="119"/>
      <c r="CR267" s="119"/>
      <c r="CS267" s="119"/>
      <c r="CT267" s="119"/>
      <c r="CU267" s="119"/>
      <c r="CV267" s="119"/>
      <c r="CW267" s="119"/>
      <c r="CX267" s="119"/>
      <c r="CY267" s="119"/>
      <c r="CZ267" s="119"/>
      <c r="DA267" s="119"/>
      <c r="DB267" s="119"/>
      <c r="DC267" s="119"/>
      <c r="DD267" s="119"/>
      <c r="DE267" s="119"/>
      <c r="DF267" s="119"/>
      <c r="DG267" s="119"/>
      <c r="DH267" s="119"/>
      <c r="DI267" s="119"/>
      <c r="DJ267" s="119"/>
      <c r="DK267" s="119"/>
      <c r="DL267" s="119"/>
      <c r="DM267" s="119"/>
      <c r="DN267" s="119"/>
      <c r="DO267" s="119"/>
      <c r="DP267" s="119"/>
      <c r="DQ267" s="119"/>
      <c r="DR267" s="119"/>
      <c r="DS267" s="119"/>
      <c r="DT267" s="119"/>
      <c r="DU267" s="119"/>
      <c r="DV267" s="119"/>
      <c r="DW267" s="119"/>
      <c r="DX267" s="119"/>
      <c r="DY267" s="119"/>
      <c r="DZ267" s="119"/>
      <c r="EA267" s="119"/>
      <c r="EB267" s="119"/>
      <c r="EC267" s="119"/>
      <c r="ED267" s="119"/>
      <c r="EE267" s="119"/>
      <c r="EF267" s="119"/>
      <c r="EG267" s="119"/>
      <c r="EH267" s="119"/>
      <c r="EI267" s="119"/>
      <c r="EJ267" s="119"/>
      <c r="EK267" s="119"/>
      <c r="EL267" s="119"/>
      <c r="EM267" s="119"/>
      <c r="EN267" s="119"/>
      <c r="EO267" s="119"/>
      <c r="EP267" s="119"/>
      <c r="EQ267" s="119"/>
      <c r="ER267" s="119"/>
      <c r="ES267" s="119"/>
      <c r="ET267" s="119"/>
      <c r="EU267" s="119"/>
      <c r="EV267" s="119"/>
      <c r="EW267" s="119"/>
      <c r="EX267" s="119"/>
      <c r="EY267" s="119"/>
      <c r="EZ267" s="119"/>
      <c r="FA267" s="119"/>
      <c r="FB267" s="119"/>
      <c r="FC267" s="119"/>
      <c r="FD267" s="119"/>
      <c r="FE267" s="119"/>
      <c r="FF267" s="119"/>
      <c r="FG267" s="119"/>
      <c r="FH267" s="119"/>
      <c r="FI267" s="119"/>
      <c r="FJ267" s="119"/>
      <c r="FK267" s="119"/>
      <c r="FL267" s="119"/>
      <c r="FM267" s="119"/>
      <c r="FN267" s="119"/>
      <c r="FO267" s="119"/>
      <c r="FP267" s="119"/>
      <c r="FQ267" s="119"/>
      <c r="FR267" s="119"/>
      <c r="FS267" s="119"/>
      <c r="FT267" s="119"/>
      <c r="FU267" s="119"/>
      <c r="FV267" s="119"/>
      <c r="FW267" s="119"/>
      <c r="FX267" s="119"/>
      <c r="FY267" s="119"/>
      <c r="FZ267" s="119"/>
      <c r="GA267" s="119"/>
      <c r="GB267" s="119"/>
      <c r="GC267" s="119"/>
      <c r="GD267" s="119"/>
      <c r="GE267" s="119"/>
      <c r="GF267" s="119"/>
      <c r="GG267" s="119"/>
      <c r="GH267" s="119"/>
      <c r="GI267" s="119"/>
      <c r="GJ267" s="119"/>
      <c r="GK267" s="119"/>
      <c r="GL267" s="119"/>
      <c r="GM267" s="119"/>
      <c r="GN267" s="119"/>
      <c r="GO267" s="119"/>
      <c r="GP267" s="119"/>
      <c r="GQ267" s="119"/>
      <c r="GR267" s="119"/>
      <c r="GS267" s="119"/>
      <c r="GT267" s="119"/>
      <c r="GU267" s="119"/>
      <c r="GV267" s="119"/>
      <c r="GW267" s="119"/>
      <c r="GX267" s="119"/>
      <c r="GY267" s="119"/>
      <c r="GZ267" s="119"/>
      <c r="HA267" s="119"/>
      <c r="HB267" s="119"/>
      <c r="HC267" s="119"/>
      <c r="HD267" s="119"/>
      <c r="HE267" s="119"/>
      <c r="HF267" s="119"/>
      <c r="HG267" s="119"/>
      <c r="HH267" s="119"/>
      <c r="HI267" s="119"/>
      <c r="HJ267" s="119"/>
      <c r="HK267" s="119"/>
      <c r="HL267" s="119"/>
      <c r="HM267" s="119"/>
      <c r="HN267" s="119"/>
      <c r="HO267" s="119"/>
      <c r="HP267" s="119"/>
      <c r="HQ267" s="119"/>
      <c r="HR267" s="119"/>
      <c r="HS267" s="119"/>
      <c r="HT267" s="119"/>
      <c r="HU267" s="119"/>
      <c r="HV267" s="119"/>
      <c r="HW267" s="119"/>
      <c r="HX267" s="119"/>
      <c r="HY267" s="119"/>
      <c r="HZ267" s="119"/>
      <c r="IA267" s="119"/>
      <c r="IB267" s="119"/>
      <c r="IC267" s="119"/>
      <c r="ID267" s="119"/>
      <c r="IE267" s="119"/>
      <c r="IF267" s="119"/>
      <c r="IG267" s="119"/>
      <c r="IH267" s="119"/>
      <c r="II267" s="119"/>
      <c r="IJ267" s="119"/>
      <c r="IK267" s="119"/>
      <c r="IL267" s="119"/>
      <c r="IM267" s="119"/>
      <c r="IN267" s="119"/>
      <c r="IO267" s="119"/>
      <c r="IP267" s="119"/>
      <c r="IQ267" s="119"/>
      <c r="IR267" s="119"/>
      <c r="IS267" s="119"/>
      <c r="IT267" s="119"/>
    </row>
    <row r="268" spans="1:254" ht="26.25" x14ac:dyDescent="0.25">
      <c r="A268" s="125" t="s">
        <v>316</v>
      </c>
      <c r="B268" s="127" t="s">
        <v>281</v>
      </c>
      <c r="C268" s="137" t="s">
        <v>48</v>
      </c>
      <c r="D268" s="137" t="s">
        <v>48</v>
      </c>
      <c r="E268" s="137" t="s">
        <v>174</v>
      </c>
      <c r="F268" s="137"/>
      <c r="G268" s="128">
        <f>SUM(G269)</f>
        <v>1612.25</v>
      </c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/>
      <c r="AT268" s="110"/>
      <c r="AU268" s="110"/>
      <c r="AV268" s="110"/>
      <c r="AW268" s="110"/>
      <c r="AX268" s="110"/>
      <c r="AY268" s="110"/>
      <c r="AZ268" s="110"/>
      <c r="BA268" s="110"/>
      <c r="BB268" s="110"/>
      <c r="BC268" s="110"/>
      <c r="BD268" s="110"/>
      <c r="BE268" s="110"/>
      <c r="BF268" s="110"/>
      <c r="BG268" s="110"/>
      <c r="BH268" s="110"/>
      <c r="BI268" s="110"/>
      <c r="BJ268" s="110"/>
      <c r="BK268" s="110"/>
      <c r="BL268" s="110"/>
      <c r="BM268" s="110"/>
      <c r="BN268" s="110"/>
      <c r="BO268" s="110"/>
      <c r="BP268" s="110"/>
      <c r="BQ268" s="110"/>
      <c r="BR268" s="110"/>
      <c r="BS268" s="110"/>
      <c r="BT268" s="110"/>
      <c r="BU268" s="110"/>
      <c r="BV268" s="110"/>
      <c r="BW268" s="110"/>
      <c r="BX268" s="110"/>
      <c r="BY268" s="110"/>
      <c r="BZ268" s="110"/>
      <c r="CA268" s="110"/>
      <c r="CB268" s="110"/>
      <c r="CC268" s="110"/>
      <c r="CD268" s="110"/>
      <c r="CE268" s="110"/>
      <c r="CF268" s="110"/>
      <c r="CG268" s="110"/>
      <c r="CH268" s="110"/>
      <c r="CI268" s="110"/>
      <c r="CJ268" s="110"/>
      <c r="CK268" s="110"/>
      <c r="CL268" s="110"/>
      <c r="CM268" s="110"/>
      <c r="CN268" s="110"/>
      <c r="CO268" s="110"/>
      <c r="CP268" s="110"/>
      <c r="CQ268" s="110"/>
      <c r="CR268" s="110"/>
      <c r="CS268" s="110"/>
      <c r="CT268" s="110"/>
      <c r="CU268" s="110"/>
      <c r="CV268" s="110"/>
      <c r="CW268" s="110"/>
      <c r="CX268" s="110"/>
      <c r="CY268" s="110"/>
      <c r="CZ268" s="110"/>
      <c r="DA268" s="110"/>
      <c r="DB268" s="110"/>
      <c r="DC268" s="110"/>
      <c r="DD268" s="110"/>
      <c r="DE268" s="110"/>
      <c r="DF268" s="110"/>
      <c r="DG268" s="110"/>
      <c r="DH268" s="110"/>
      <c r="DI268" s="110"/>
      <c r="DJ268" s="110"/>
      <c r="DK268" s="110"/>
      <c r="DL268" s="110"/>
      <c r="DM268" s="110"/>
      <c r="DN268" s="110"/>
      <c r="DO268" s="110"/>
      <c r="DP268" s="110"/>
      <c r="DQ268" s="110"/>
      <c r="DR268" s="110"/>
      <c r="DS268" s="110"/>
      <c r="DT268" s="110"/>
      <c r="DU268" s="110"/>
      <c r="DV268" s="110"/>
      <c r="DW268" s="110"/>
      <c r="DX268" s="110"/>
      <c r="DY268" s="110"/>
      <c r="DZ268" s="110"/>
      <c r="EA268" s="110"/>
      <c r="EB268" s="110"/>
      <c r="EC268" s="110"/>
      <c r="ED268" s="110"/>
      <c r="EE268" s="110"/>
      <c r="EF268" s="110"/>
      <c r="EG268" s="110"/>
      <c r="EH268" s="110"/>
      <c r="EI268" s="110"/>
      <c r="EJ268" s="110"/>
      <c r="EK268" s="110"/>
      <c r="EL268" s="110"/>
      <c r="EM268" s="110"/>
      <c r="EN268" s="110"/>
      <c r="EO268" s="110"/>
      <c r="EP268" s="110"/>
      <c r="EQ268" s="110"/>
      <c r="ER268" s="110"/>
      <c r="ES268" s="110"/>
      <c r="ET268" s="110"/>
      <c r="EU268" s="110"/>
      <c r="EV268" s="110"/>
      <c r="EW268" s="110"/>
      <c r="EX268" s="110"/>
      <c r="EY268" s="110"/>
      <c r="EZ268" s="110"/>
      <c r="FA268" s="110"/>
      <c r="FB268" s="110"/>
      <c r="FC268" s="110"/>
      <c r="FD268" s="110"/>
      <c r="FE268" s="110"/>
      <c r="FF268" s="110"/>
      <c r="FG268" s="110"/>
      <c r="FH268" s="110"/>
      <c r="FI268" s="110"/>
      <c r="FJ268" s="110"/>
      <c r="FK268" s="110"/>
      <c r="FL268" s="110"/>
      <c r="FM268" s="110"/>
      <c r="FN268" s="110"/>
      <c r="FO268" s="110"/>
      <c r="FP268" s="110"/>
      <c r="FQ268" s="110"/>
      <c r="FR268" s="110"/>
      <c r="FS268" s="110"/>
      <c r="FT268" s="110"/>
      <c r="FU268" s="110"/>
      <c r="FV268" s="110"/>
      <c r="FW268" s="110"/>
      <c r="FX268" s="110"/>
      <c r="FY268" s="110"/>
      <c r="FZ268" s="110"/>
      <c r="GA268" s="110"/>
      <c r="GB268" s="110"/>
      <c r="GC268" s="110"/>
      <c r="GD268" s="110"/>
      <c r="GE268" s="110"/>
      <c r="GF268" s="110"/>
      <c r="GG268" s="110"/>
      <c r="GH268" s="110"/>
      <c r="GI268" s="110"/>
      <c r="GJ268" s="110"/>
      <c r="GK268" s="110"/>
      <c r="GL268" s="110"/>
      <c r="GM268" s="110"/>
      <c r="GN268" s="110"/>
      <c r="GO268" s="110"/>
      <c r="GP268" s="110"/>
      <c r="GQ268" s="110"/>
      <c r="GR268" s="110"/>
      <c r="GS268" s="110"/>
      <c r="GT268" s="110"/>
      <c r="GU268" s="110"/>
      <c r="GV268" s="110"/>
      <c r="GW268" s="110"/>
      <c r="GX268" s="110"/>
      <c r="GY268" s="110"/>
      <c r="GZ268" s="110"/>
      <c r="HA268" s="110"/>
      <c r="HB268" s="110"/>
      <c r="HC268" s="110"/>
      <c r="HD268" s="110"/>
      <c r="HE268" s="110"/>
      <c r="HF268" s="110"/>
      <c r="HG268" s="110"/>
      <c r="HH268" s="110"/>
      <c r="HI268" s="110"/>
      <c r="HJ268" s="110"/>
      <c r="HK268" s="110"/>
      <c r="HL268" s="110"/>
      <c r="HM268" s="110"/>
      <c r="HN268" s="110"/>
      <c r="HO268" s="110"/>
      <c r="HP268" s="110"/>
      <c r="HQ268" s="110"/>
      <c r="HR268" s="110"/>
      <c r="HS268" s="110"/>
      <c r="HT268" s="110"/>
      <c r="HU268" s="110"/>
      <c r="HV268" s="110"/>
      <c r="HW268" s="110"/>
      <c r="HX268" s="110"/>
      <c r="HY268" s="110"/>
      <c r="HZ268" s="110"/>
      <c r="IA268" s="110"/>
      <c r="IB268" s="110"/>
      <c r="IC268" s="110"/>
      <c r="ID268" s="110"/>
      <c r="IE268" s="110"/>
      <c r="IF268" s="110"/>
      <c r="IG268" s="110"/>
      <c r="IH268" s="110"/>
      <c r="II268" s="110"/>
      <c r="IJ268" s="110"/>
      <c r="IK268" s="110"/>
      <c r="IL268" s="110"/>
      <c r="IM268" s="110"/>
      <c r="IN268" s="110"/>
      <c r="IO268" s="110"/>
      <c r="IP268" s="110"/>
      <c r="IQ268" s="110"/>
      <c r="IR268" s="110"/>
      <c r="IS268" s="110"/>
      <c r="IT268" s="110"/>
    </row>
    <row r="269" spans="1:254" s="163" customFormat="1" ht="15" x14ac:dyDescent="0.25">
      <c r="A269" s="130" t="s">
        <v>175</v>
      </c>
      <c r="B269" s="132" t="s">
        <v>281</v>
      </c>
      <c r="C269" s="147" t="s">
        <v>48</v>
      </c>
      <c r="D269" s="147" t="s">
        <v>48</v>
      </c>
      <c r="E269" s="147" t="s">
        <v>174</v>
      </c>
      <c r="F269" s="147" t="s">
        <v>176</v>
      </c>
      <c r="G269" s="133">
        <v>1612.25</v>
      </c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0"/>
      <c r="BC269" s="110"/>
      <c r="BD269" s="110"/>
      <c r="BE269" s="110"/>
      <c r="BF269" s="110"/>
      <c r="BG269" s="110"/>
      <c r="BH269" s="110"/>
      <c r="BI269" s="110"/>
      <c r="BJ269" s="110"/>
      <c r="BK269" s="110"/>
      <c r="BL269" s="110"/>
      <c r="BM269" s="110"/>
      <c r="BN269" s="110"/>
      <c r="BO269" s="110"/>
      <c r="BP269" s="110"/>
      <c r="BQ269" s="110"/>
      <c r="BR269" s="110"/>
      <c r="BS269" s="110"/>
      <c r="BT269" s="110"/>
      <c r="BU269" s="110"/>
      <c r="BV269" s="110"/>
      <c r="BW269" s="110"/>
      <c r="BX269" s="110"/>
      <c r="BY269" s="110"/>
      <c r="BZ269" s="110"/>
      <c r="CA269" s="110"/>
      <c r="CB269" s="110"/>
      <c r="CC269" s="110"/>
      <c r="CD269" s="110"/>
      <c r="CE269" s="110"/>
      <c r="CF269" s="110"/>
      <c r="CG269" s="110"/>
      <c r="CH269" s="110"/>
      <c r="CI269" s="110"/>
      <c r="CJ269" s="110"/>
      <c r="CK269" s="110"/>
      <c r="CL269" s="110"/>
      <c r="CM269" s="110"/>
      <c r="CN269" s="110"/>
      <c r="CO269" s="110"/>
      <c r="CP269" s="110"/>
      <c r="CQ269" s="110"/>
      <c r="CR269" s="110"/>
      <c r="CS269" s="110"/>
      <c r="CT269" s="110"/>
      <c r="CU269" s="110"/>
      <c r="CV269" s="110"/>
      <c r="CW269" s="110"/>
      <c r="CX269" s="110"/>
      <c r="CY269" s="110"/>
      <c r="CZ269" s="110"/>
      <c r="DA269" s="110"/>
      <c r="DB269" s="110"/>
      <c r="DC269" s="110"/>
      <c r="DD269" s="110"/>
      <c r="DE269" s="110"/>
      <c r="DF269" s="110"/>
      <c r="DG269" s="110"/>
      <c r="DH269" s="110"/>
      <c r="DI269" s="110"/>
      <c r="DJ269" s="110"/>
      <c r="DK269" s="110"/>
      <c r="DL269" s="110"/>
      <c r="DM269" s="110"/>
      <c r="DN269" s="110"/>
      <c r="DO269" s="110"/>
      <c r="DP269" s="110"/>
      <c r="DQ269" s="110"/>
      <c r="DR269" s="110"/>
      <c r="DS269" s="110"/>
      <c r="DT269" s="110"/>
      <c r="DU269" s="110"/>
      <c r="DV269" s="110"/>
      <c r="DW269" s="110"/>
      <c r="DX269" s="110"/>
      <c r="DY269" s="110"/>
      <c r="DZ269" s="110"/>
      <c r="EA269" s="110"/>
      <c r="EB269" s="110"/>
      <c r="EC269" s="110"/>
      <c r="ED269" s="110"/>
      <c r="EE269" s="110"/>
      <c r="EF269" s="110"/>
      <c r="EG269" s="110"/>
      <c r="EH269" s="110"/>
      <c r="EI269" s="110"/>
      <c r="EJ269" s="110"/>
      <c r="EK269" s="110"/>
      <c r="EL269" s="110"/>
      <c r="EM269" s="110"/>
      <c r="EN269" s="110"/>
      <c r="EO269" s="110"/>
      <c r="EP269" s="110"/>
      <c r="EQ269" s="110"/>
      <c r="ER269" s="110"/>
      <c r="ES269" s="110"/>
      <c r="ET269" s="110"/>
      <c r="EU269" s="110"/>
      <c r="EV269" s="110"/>
      <c r="EW269" s="110"/>
      <c r="EX269" s="110"/>
      <c r="EY269" s="110"/>
      <c r="EZ269" s="110"/>
      <c r="FA269" s="110"/>
      <c r="FB269" s="110"/>
      <c r="FC269" s="110"/>
      <c r="FD269" s="110"/>
      <c r="FE269" s="110"/>
      <c r="FF269" s="110"/>
      <c r="FG269" s="110"/>
      <c r="FH269" s="110"/>
      <c r="FI269" s="110"/>
      <c r="FJ269" s="110"/>
      <c r="FK269" s="110"/>
      <c r="FL269" s="110"/>
      <c r="FM269" s="110"/>
      <c r="FN269" s="110"/>
      <c r="FO269" s="110"/>
      <c r="FP269" s="110"/>
      <c r="FQ269" s="110"/>
      <c r="FR269" s="110"/>
      <c r="FS269" s="110"/>
      <c r="FT269" s="110"/>
      <c r="FU269" s="110"/>
      <c r="FV269" s="110"/>
      <c r="FW269" s="110"/>
      <c r="FX269" s="110"/>
      <c r="FY269" s="110"/>
      <c r="FZ269" s="110"/>
      <c r="GA269" s="110"/>
      <c r="GB269" s="110"/>
      <c r="GC269" s="110"/>
      <c r="GD269" s="110"/>
      <c r="GE269" s="110"/>
      <c r="GF269" s="110"/>
      <c r="GG269" s="110"/>
      <c r="GH269" s="110"/>
      <c r="GI269" s="110"/>
      <c r="GJ269" s="110"/>
      <c r="GK269" s="110"/>
      <c r="GL269" s="110"/>
      <c r="GM269" s="110"/>
      <c r="GN269" s="110"/>
      <c r="GO269" s="110"/>
      <c r="GP269" s="110"/>
      <c r="GQ269" s="110"/>
      <c r="GR269" s="110"/>
      <c r="GS269" s="110"/>
      <c r="GT269" s="110"/>
      <c r="GU269" s="110"/>
      <c r="GV269" s="110"/>
      <c r="GW269" s="110"/>
      <c r="GX269" s="110"/>
      <c r="GY269" s="110"/>
      <c r="GZ269" s="110"/>
      <c r="HA269" s="110"/>
      <c r="HB269" s="110"/>
      <c r="HC269" s="110"/>
      <c r="HD269" s="110"/>
      <c r="HE269" s="110"/>
      <c r="HF269" s="110"/>
      <c r="HG269" s="110"/>
      <c r="HH269" s="110"/>
      <c r="HI269" s="110"/>
      <c r="HJ269" s="110"/>
      <c r="HK269" s="110"/>
      <c r="HL269" s="110"/>
      <c r="HM269" s="110"/>
      <c r="HN269" s="110"/>
      <c r="HO269" s="110"/>
      <c r="HP269" s="110"/>
      <c r="HQ269" s="110"/>
      <c r="HR269" s="110"/>
      <c r="HS269" s="110"/>
      <c r="HT269" s="110"/>
      <c r="HU269" s="110"/>
      <c r="HV269" s="110"/>
      <c r="HW269" s="110"/>
      <c r="HX269" s="110"/>
      <c r="HY269" s="110"/>
      <c r="HZ269" s="110"/>
      <c r="IA269" s="110"/>
      <c r="IB269" s="110"/>
      <c r="IC269" s="110"/>
      <c r="ID269" s="110"/>
      <c r="IE269" s="110"/>
      <c r="IF269" s="110"/>
      <c r="IG269" s="110"/>
      <c r="IH269" s="110"/>
      <c r="II269" s="110"/>
      <c r="IJ269" s="110"/>
      <c r="IK269" s="110"/>
      <c r="IL269" s="110"/>
      <c r="IM269" s="110"/>
      <c r="IN269" s="110"/>
      <c r="IO269" s="110"/>
      <c r="IP269" s="110"/>
      <c r="IQ269" s="110"/>
      <c r="IR269" s="110"/>
      <c r="IS269" s="110"/>
      <c r="IT269" s="110"/>
    </row>
    <row r="270" spans="1:254" s="163" customFormat="1" ht="15" x14ac:dyDescent="0.25">
      <c r="A270" s="197" t="s">
        <v>209</v>
      </c>
      <c r="B270" s="141" t="s">
        <v>281</v>
      </c>
      <c r="C270" s="141" t="s">
        <v>200</v>
      </c>
      <c r="D270" s="141" t="s">
        <v>28</v>
      </c>
      <c r="E270" s="141"/>
      <c r="F270" s="141"/>
      <c r="G270" s="198">
        <f>SUM(G271)</f>
        <v>11187.24</v>
      </c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  <c r="BI270" s="166"/>
      <c r="BJ270" s="166"/>
      <c r="BK270" s="166"/>
      <c r="BL270" s="166"/>
      <c r="BM270" s="166"/>
      <c r="BN270" s="166"/>
      <c r="BO270" s="166"/>
      <c r="BP270" s="166"/>
      <c r="BQ270" s="166"/>
      <c r="BR270" s="166"/>
      <c r="BS270" s="166"/>
      <c r="BT270" s="166"/>
      <c r="BU270" s="166"/>
      <c r="BV270" s="166"/>
      <c r="BW270" s="166"/>
      <c r="BX270" s="166"/>
      <c r="BY270" s="166"/>
      <c r="BZ270" s="166"/>
      <c r="CA270" s="166"/>
      <c r="CB270" s="166"/>
      <c r="CC270" s="166"/>
      <c r="CD270" s="166"/>
      <c r="CE270" s="166"/>
      <c r="CF270" s="166"/>
      <c r="CG270" s="166"/>
      <c r="CH270" s="166"/>
      <c r="CI270" s="166"/>
      <c r="CJ270" s="166"/>
      <c r="CK270" s="166"/>
      <c r="CL270" s="166"/>
      <c r="CM270" s="166"/>
      <c r="CN270" s="166"/>
      <c r="CO270" s="166"/>
      <c r="CP270" s="166"/>
      <c r="CQ270" s="166"/>
      <c r="CR270" s="166"/>
      <c r="CS270" s="166"/>
      <c r="CT270" s="166"/>
      <c r="CU270" s="166"/>
      <c r="CV270" s="166"/>
      <c r="CW270" s="166"/>
      <c r="CX270" s="166"/>
      <c r="CY270" s="166"/>
      <c r="CZ270" s="166"/>
      <c r="DA270" s="166"/>
      <c r="DB270" s="166"/>
      <c r="DC270" s="166"/>
      <c r="DD270" s="166"/>
      <c r="DE270" s="166"/>
      <c r="DF270" s="166"/>
      <c r="DG270" s="166"/>
      <c r="DH270" s="166"/>
      <c r="DI270" s="166"/>
      <c r="DJ270" s="166"/>
      <c r="DK270" s="166"/>
      <c r="DL270" s="166"/>
      <c r="DM270" s="166"/>
      <c r="DN270" s="166"/>
      <c r="DO270" s="166"/>
      <c r="DP270" s="166"/>
      <c r="DQ270" s="166"/>
      <c r="DR270" s="166"/>
      <c r="DS270" s="166"/>
      <c r="DT270" s="166"/>
      <c r="DU270" s="166"/>
      <c r="DV270" s="166"/>
      <c r="DW270" s="166"/>
      <c r="DX270" s="166"/>
      <c r="DY270" s="166"/>
      <c r="DZ270" s="166"/>
      <c r="EA270" s="166"/>
      <c r="EB270" s="166"/>
      <c r="EC270" s="166"/>
      <c r="ED270" s="166"/>
      <c r="EE270" s="166"/>
      <c r="EF270" s="166"/>
      <c r="EG270" s="166"/>
      <c r="EH270" s="166"/>
      <c r="EI270" s="166"/>
      <c r="EJ270" s="166"/>
      <c r="EK270" s="166"/>
      <c r="EL270" s="166"/>
      <c r="EM270" s="166"/>
      <c r="EN270" s="166"/>
      <c r="EO270" s="166"/>
      <c r="EP270" s="166"/>
      <c r="EQ270" s="166"/>
      <c r="ER270" s="166"/>
      <c r="ES270" s="166"/>
      <c r="ET270" s="166"/>
      <c r="EU270" s="166"/>
      <c r="EV270" s="166"/>
      <c r="EW270" s="166"/>
      <c r="EX270" s="166"/>
      <c r="EY270" s="166"/>
      <c r="EZ270" s="166"/>
      <c r="FA270" s="166"/>
      <c r="FB270" s="166"/>
      <c r="FC270" s="166"/>
      <c r="FD270" s="166"/>
      <c r="FE270" s="166"/>
      <c r="FF270" s="166"/>
      <c r="FG270" s="166"/>
      <c r="FH270" s="166"/>
      <c r="FI270" s="166"/>
      <c r="FJ270" s="166"/>
      <c r="FK270" s="166"/>
      <c r="FL270" s="166"/>
      <c r="FM270" s="166"/>
      <c r="FN270" s="166"/>
      <c r="FO270" s="166"/>
      <c r="FP270" s="166"/>
      <c r="FQ270" s="166"/>
      <c r="FR270" s="166"/>
      <c r="FS270" s="166"/>
      <c r="FT270" s="166"/>
      <c r="FU270" s="166"/>
      <c r="FV270" s="166"/>
      <c r="FW270" s="166"/>
      <c r="FX270" s="166"/>
      <c r="FY270" s="166"/>
      <c r="FZ270" s="166"/>
      <c r="GA270" s="166"/>
      <c r="GB270" s="166"/>
      <c r="GC270" s="166"/>
      <c r="GD270" s="166"/>
      <c r="GE270" s="166"/>
      <c r="GF270" s="166"/>
      <c r="GG270" s="166"/>
      <c r="GH270" s="166"/>
      <c r="GI270" s="166"/>
      <c r="GJ270" s="166"/>
      <c r="GK270" s="166"/>
      <c r="GL270" s="166"/>
      <c r="GM270" s="166"/>
      <c r="GN270" s="166"/>
      <c r="GO270" s="166"/>
      <c r="GP270" s="166"/>
      <c r="GQ270" s="166"/>
      <c r="GR270" s="166"/>
      <c r="GS270" s="166"/>
      <c r="GT270" s="166"/>
      <c r="GU270" s="166"/>
      <c r="GV270" s="166"/>
      <c r="GW270" s="166"/>
      <c r="GX270" s="166"/>
      <c r="GY270" s="166"/>
      <c r="GZ270" s="166"/>
      <c r="HA270" s="166"/>
      <c r="HB270" s="166"/>
      <c r="HC270" s="166"/>
      <c r="HD270" s="166"/>
      <c r="HE270" s="166"/>
      <c r="HF270" s="166"/>
      <c r="HG270" s="166"/>
      <c r="HH270" s="166"/>
      <c r="HI270" s="166"/>
      <c r="HJ270" s="166"/>
      <c r="HK270" s="166"/>
      <c r="HL270" s="166"/>
      <c r="HM270" s="166"/>
      <c r="HN270" s="166"/>
      <c r="HO270" s="166"/>
      <c r="HP270" s="166"/>
      <c r="HQ270" s="166"/>
      <c r="HR270" s="166"/>
      <c r="HS270" s="166"/>
      <c r="HT270" s="166"/>
      <c r="HU270" s="166"/>
      <c r="HV270" s="166"/>
      <c r="HW270" s="166"/>
      <c r="HX270" s="166"/>
      <c r="HY270" s="166"/>
      <c r="HZ270" s="166"/>
      <c r="IA270" s="166"/>
      <c r="IB270" s="166"/>
      <c r="IC270" s="166"/>
      <c r="ID270" s="166"/>
      <c r="IE270" s="166"/>
      <c r="IF270" s="166"/>
      <c r="IG270" s="166"/>
      <c r="IH270" s="166"/>
      <c r="II270" s="166"/>
      <c r="IJ270" s="166"/>
      <c r="IK270" s="166"/>
      <c r="IL270" s="166"/>
      <c r="IM270" s="166"/>
      <c r="IN270" s="166"/>
      <c r="IO270" s="166"/>
      <c r="IP270" s="166"/>
      <c r="IQ270" s="166"/>
      <c r="IR270" s="166"/>
      <c r="IS270" s="166"/>
      <c r="IT270" s="166"/>
    </row>
    <row r="271" spans="1:254" ht="13.5" x14ac:dyDescent="0.25">
      <c r="A271" s="199" t="s">
        <v>210</v>
      </c>
      <c r="B271" s="135" t="s">
        <v>281</v>
      </c>
      <c r="C271" s="122" t="s">
        <v>200</v>
      </c>
      <c r="D271" s="122" t="s">
        <v>28</v>
      </c>
      <c r="E271" s="122"/>
      <c r="F271" s="122"/>
      <c r="G271" s="170">
        <f>SUM(G272+G288)</f>
        <v>11187.24</v>
      </c>
    </row>
    <row r="272" spans="1:254" s="163" customFormat="1" ht="24.75" x14ac:dyDescent="0.25">
      <c r="A272" s="200" t="s">
        <v>203</v>
      </c>
      <c r="B272" s="135" t="s">
        <v>281</v>
      </c>
      <c r="C272" s="122" t="s">
        <v>200</v>
      </c>
      <c r="D272" s="122" t="s">
        <v>28</v>
      </c>
      <c r="E272" s="122"/>
      <c r="F272" s="122"/>
      <c r="G272" s="170">
        <f>SUM(G273+G276+G279+G282+G285)</f>
        <v>1196.5999999999999</v>
      </c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  <c r="CC272" s="95"/>
      <c r="CD272" s="95"/>
      <c r="CE272" s="95"/>
      <c r="CF272" s="95"/>
      <c r="CG272" s="95"/>
      <c r="CH272" s="95"/>
      <c r="CI272" s="95"/>
      <c r="CJ272" s="95"/>
      <c r="CK272" s="95"/>
      <c r="CL272" s="95"/>
      <c r="CM272" s="95"/>
      <c r="CN272" s="95"/>
      <c r="CO272" s="95"/>
      <c r="CP272" s="95"/>
      <c r="CQ272" s="95"/>
      <c r="CR272" s="95"/>
      <c r="CS272" s="95"/>
      <c r="CT272" s="95"/>
      <c r="CU272" s="95"/>
      <c r="CV272" s="95"/>
      <c r="CW272" s="95"/>
      <c r="CX272" s="95"/>
      <c r="CY272" s="95"/>
      <c r="CZ272" s="95"/>
      <c r="DA272" s="95"/>
      <c r="DB272" s="95"/>
      <c r="DC272" s="95"/>
      <c r="DD272" s="95"/>
      <c r="DE272" s="95"/>
      <c r="DF272" s="95"/>
      <c r="DG272" s="95"/>
      <c r="DH272" s="95"/>
      <c r="DI272" s="95"/>
      <c r="DJ272" s="95"/>
      <c r="DK272" s="95"/>
      <c r="DL272" s="95"/>
      <c r="DM272" s="95"/>
      <c r="DN272" s="95"/>
      <c r="DO272" s="95"/>
      <c r="DP272" s="95"/>
      <c r="DQ272" s="95"/>
      <c r="DR272" s="95"/>
      <c r="DS272" s="95"/>
      <c r="DT272" s="95"/>
      <c r="DU272" s="95"/>
      <c r="DV272" s="95"/>
      <c r="DW272" s="95"/>
      <c r="DX272" s="95"/>
      <c r="DY272" s="95"/>
      <c r="DZ272" s="95"/>
      <c r="EA272" s="95"/>
      <c r="EB272" s="95"/>
      <c r="EC272" s="95"/>
      <c r="ED272" s="95"/>
      <c r="EE272" s="95"/>
      <c r="EF272" s="95"/>
      <c r="EG272" s="95"/>
      <c r="EH272" s="95"/>
      <c r="EI272" s="95"/>
      <c r="EJ272" s="95"/>
      <c r="EK272" s="95"/>
      <c r="EL272" s="95"/>
      <c r="EM272" s="95"/>
      <c r="EN272" s="95"/>
      <c r="EO272" s="95"/>
      <c r="EP272" s="95"/>
      <c r="EQ272" s="95"/>
      <c r="ER272" s="95"/>
      <c r="ES272" s="95"/>
      <c r="ET272" s="95"/>
      <c r="EU272" s="95"/>
      <c r="EV272" s="95"/>
      <c r="EW272" s="95"/>
      <c r="EX272" s="95"/>
      <c r="EY272" s="95"/>
      <c r="EZ272" s="95"/>
      <c r="FA272" s="95"/>
      <c r="FB272" s="95"/>
      <c r="FC272" s="95"/>
      <c r="FD272" s="95"/>
      <c r="FE272" s="95"/>
      <c r="FF272" s="95"/>
      <c r="FG272" s="95"/>
      <c r="FH272" s="95"/>
      <c r="FI272" s="95"/>
      <c r="FJ272" s="95"/>
      <c r="FK272" s="95"/>
      <c r="FL272" s="95"/>
      <c r="FM272" s="95"/>
      <c r="FN272" s="95"/>
      <c r="FO272" s="95"/>
      <c r="FP272" s="95"/>
      <c r="FQ272" s="95"/>
      <c r="FR272" s="95"/>
      <c r="FS272" s="95"/>
      <c r="FT272" s="95"/>
      <c r="FU272" s="95"/>
      <c r="FV272" s="95"/>
      <c r="FW272" s="95"/>
      <c r="FX272" s="95"/>
      <c r="FY272" s="95"/>
      <c r="FZ272" s="95"/>
      <c r="GA272" s="95"/>
      <c r="GB272" s="95"/>
      <c r="GC272" s="95"/>
      <c r="GD272" s="95"/>
      <c r="GE272" s="95"/>
      <c r="GF272" s="95"/>
      <c r="GG272" s="95"/>
      <c r="GH272" s="95"/>
      <c r="GI272" s="95"/>
      <c r="GJ272" s="95"/>
      <c r="GK272" s="95"/>
      <c r="GL272" s="95"/>
      <c r="GM272" s="95"/>
      <c r="GN272" s="95"/>
      <c r="GO272" s="95"/>
      <c r="GP272" s="95"/>
      <c r="GQ272" s="95"/>
      <c r="GR272" s="95"/>
      <c r="GS272" s="95"/>
      <c r="GT272" s="95"/>
      <c r="GU272" s="95"/>
      <c r="GV272" s="95"/>
      <c r="GW272" s="95"/>
      <c r="GX272" s="95"/>
      <c r="GY272" s="95"/>
      <c r="GZ272" s="95"/>
      <c r="HA272" s="95"/>
      <c r="HB272" s="95"/>
      <c r="HC272" s="95"/>
      <c r="HD272" s="95"/>
      <c r="HE272" s="95"/>
      <c r="HF272" s="95"/>
      <c r="HG272" s="95"/>
      <c r="HH272" s="95"/>
      <c r="HI272" s="95"/>
      <c r="HJ272" s="95"/>
      <c r="HK272" s="95"/>
      <c r="HL272" s="95"/>
      <c r="HM272" s="95"/>
      <c r="HN272" s="95"/>
      <c r="HO272" s="95"/>
      <c r="HP272" s="95"/>
      <c r="HQ272" s="95"/>
      <c r="HR272" s="95"/>
      <c r="HS272" s="95"/>
      <c r="HT272" s="95"/>
      <c r="HU272" s="95"/>
      <c r="HV272" s="95"/>
      <c r="HW272" s="95"/>
      <c r="HX272" s="95"/>
      <c r="HY272" s="95"/>
      <c r="HZ272" s="95"/>
      <c r="IA272" s="95"/>
      <c r="IB272" s="95"/>
      <c r="IC272" s="95"/>
      <c r="ID272" s="95"/>
      <c r="IE272" s="95"/>
      <c r="IF272" s="95"/>
      <c r="IG272" s="95"/>
      <c r="IH272" s="95"/>
      <c r="II272" s="95"/>
      <c r="IJ272" s="95"/>
      <c r="IK272" s="95"/>
      <c r="IL272" s="95"/>
      <c r="IM272" s="95"/>
      <c r="IN272" s="95"/>
      <c r="IO272" s="95"/>
      <c r="IP272" s="95"/>
      <c r="IQ272" s="95"/>
      <c r="IR272" s="95"/>
      <c r="IS272" s="95"/>
      <c r="IT272" s="95"/>
    </row>
    <row r="273" spans="1:254" s="91" customFormat="1" ht="38.25" x14ac:dyDescent="0.2">
      <c r="A273" s="201" t="s">
        <v>325</v>
      </c>
      <c r="B273" s="147" t="s">
        <v>281</v>
      </c>
      <c r="C273" s="132" t="s">
        <v>200</v>
      </c>
      <c r="D273" s="132" t="s">
        <v>28</v>
      </c>
      <c r="E273" s="132" t="s">
        <v>213</v>
      </c>
      <c r="F273" s="132"/>
      <c r="G273" s="174">
        <f>SUM(G275+G274)</f>
        <v>120</v>
      </c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  <c r="CC273" s="95"/>
      <c r="CD273" s="95"/>
      <c r="CE273" s="95"/>
      <c r="CF273" s="95"/>
      <c r="CG273" s="95"/>
      <c r="CH273" s="95"/>
      <c r="CI273" s="95"/>
      <c r="CJ273" s="95"/>
      <c r="CK273" s="95"/>
      <c r="CL273" s="95"/>
      <c r="CM273" s="95"/>
      <c r="CN273" s="95"/>
      <c r="CO273" s="95"/>
      <c r="CP273" s="95"/>
      <c r="CQ273" s="95"/>
      <c r="CR273" s="95"/>
      <c r="CS273" s="95"/>
      <c r="CT273" s="95"/>
      <c r="CU273" s="95"/>
      <c r="CV273" s="95"/>
      <c r="CW273" s="95"/>
      <c r="CX273" s="95"/>
      <c r="CY273" s="95"/>
      <c r="CZ273" s="95"/>
      <c r="DA273" s="95"/>
      <c r="DB273" s="95"/>
      <c r="DC273" s="95"/>
      <c r="DD273" s="95"/>
      <c r="DE273" s="95"/>
      <c r="DF273" s="95"/>
      <c r="DG273" s="95"/>
      <c r="DH273" s="95"/>
      <c r="DI273" s="95"/>
      <c r="DJ273" s="95"/>
      <c r="DK273" s="95"/>
      <c r="DL273" s="95"/>
      <c r="DM273" s="95"/>
      <c r="DN273" s="95"/>
      <c r="DO273" s="95"/>
      <c r="DP273" s="95"/>
      <c r="DQ273" s="95"/>
      <c r="DR273" s="95"/>
      <c r="DS273" s="95"/>
      <c r="DT273" s="95"/>
      <c r="DU273" s="95"/>
      <c r="DV273" s="95"/>
      <c r="DW273" s="95"/>
      <c r="DX273" s="95"/>
      <c r="DY273" s="95"/>
      <c r="DZ273" s="95"/>
      <c r="EA273" s="95"/>
      <c r="EB273" s="95"/>
      <c r="EC273" s="95"/>
      <c r="ED273" s="95"/>
      <c r="EE273" s="95"/>
      <c r="EF273" s="95"/>
      <c r="EG273" s="95"/>
      <c r="EH273" s="95"/>
      <c r="EI273" s="95"/>
      <c r="EJ273" s="95"/>
      <c r="EK273" s="95"/>
      <c r="EL273" s="95"/>
      <c r="EM273" s="95"/>
      <c r="EN273" s="95"/>
      <c r="EO273" s="95"/>
      <c r="EP273" s="95"/>
      <c r="EQ273" s="95"/>
      <c r="ER273" s="95"/>
      <c r="ES273" s="95"/>
      <c r="ET273" s="95"/>
      <c r="EU273" s="95"/>
      <c r="EV273" s="95"/>
      <c r="EW273" s="95"/>
      <c r="EX273" s="95"/>
      <c r="EY273" s="95"/>
      <c r="EZ273" s="95"/>
      <c r="FA273" s="95"/>
      <c r="FB273" s="95"/>
      <c r="FC273" s="95"/>
      <c r="FD273" s="95"/>
      <c r="FE273" s="95"/>
      <c r="FF273" s="95"/>
      <c r="FG273" s="95"/>
      <c r="FH273" s="95"/>
      <c r="FI273" s="95"/>
      <c r="FJ273" s="95"/>
      <c r="FK273" s="95"/>
      <c r="FL273" s="95"/>
      <c r="FM273" s="95"/>
      <c r="FN273" s="95"/>
      <c r="FO273" s="95"/>
      <c r="FP273" s="95"/>
      <c r="FQ273" s="95"/>
      <c r="FR273" s="95"/>
      <c r="FS273" s="95"/>
      <c r="FT273" s="95"/>
      <c r="FU273" s="95"/>
      <c r="FV273" s="95"/>
      <c r="FW273" s="95"/>
      <c r="FX273" s="95"/>
      <c r="FY273" s="95"/>
      <c r="FZ273" s="95"/>
      <c r="GA273" s="95"/>
      <c r="GB273" s="95"/>
      <c r="GC273" s="95"/>
      <c r="GD273" s="95"/>
      <c r="GE273" s="95"/>
      <c r="GF273" s="95"/>
      <c r="GG273" s="95"/>
      <c r="GH273" s="95"/>
      <c r="GI273" s="95"/>
      <c r="GJ273" s="95"/>
      <c r="GK273" s="95"/>
      <c r="GL273" s="95"/>
      <c r="GM273" s="95"/>
      <c r="GN273" s="95"/>
      <c r="GO273" s="95"/>
      <c r="GP273" s="95"/>
      <c r="GQ273" s="95"/>
      <c r="GR273" s="95"/>
      <c r="GS273" s="95"/>
      <c r="GT273" s="95"/>
      <c r="GU273" s="95"/>
      <c r="GV273" s="95"/>
      <c r="GW273" s="95"/>
      <c r="GX273" s="95"/>
      <c r="GY273" s="95"/>
      <c r="GZ273" s="95"/>
      <c r="HA273" s="95"/>
      <c r="HB273" s="95"/>
      <c r="HC273" s="95"/>
      <c r="HD273" s="95"/>
      <c r="HE273" s="95"/>
      <c r="HF273" s="95"/>
      <c r="HG273" s="95"/>
      <c r="HH273" s="95"/>
      <c r="HI273" s="95"/>
      <c r="HJ273" s="95"/>
      <c r="HK273" s="95"/>
      <c r="HL273" s="95"/>
      <c r="HM273" s="95"/>
      <c r="HN273" s="95"/>
      <c r="HO273" s="95"/>
      <c r="HP273" s="95"/>
      <c r="HQ273" s="95"/>
      <c r="HR273" s="95"/>
      <c r="HS273" s="95"/>
      <c r="HT273" s="95"/>
      <c r="HU273" s="95"/>
      <c r="HV273" s="95"/>
      <c r="HW273" s="95"/>
      <c r="HX273" s="95"/>
      <c r="HY273" s="95"/>
      <c r="HZ273" s="95"/>
      <c r="IA273" s="95"/>
      <c r="IB273" s="95"/>
      <c r="IC273" s="95"/>
      <c r="ID273" s="95"/>
      <c r="IE273" s="95"/>
      <c r="IF273" s="95"/>
      <c r="IG273" s="95"/>
      <c r="IH273" s="95"/>
      <c r="II273" s="95"/>
      <c r="IJ273" s="95"/>
      <c r="IK273" s="95"/>
      <c r="IL273" s="95"/>
      <c r="IM273" s="95"/>
      <c r="IN273" s="95"/>
      <c r="IO273" s="95"/>
      <c r="IP273" s="95"/>
      <c r="IQ273" s="95"/>
      <c r="IR273" s="95"/>
      <c r="IS273" s="95"/>
      <c r="IT273" s="95"/>
    </row>
    <row r="274" spans="1:254" s="91" customFormat="1" ht="25.5" x14ac:dyDescent="0.2">
      <c r="A274" s="125" t="s">
        <v>283</v>
      </c>
      <c r="B274" s="137" t="s">
        <v>281</v>
      </c>
      <c r="C274" s="127" t="s">
        <v>200</v>
      </c>
      <c r="D274" s="127" t="s">
        <v>28</v>
      </c>
      <c r="E274" s="127" t="s">
        <v>213</v>
      </c>
      <c r="F274" s="127" t="s">
        <v>32</v>
      </c>
      <c r="G274" s="174">
        <v>1</v>
      </c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  <c r="CC274" s="95"/>
      <c r="CD274" s="95"/>
      <c r="CE274" s="95"/>
      <c r="CF274" s="95"/>
      <c r="CG274" s="95"/>
      <c r="CH274" s="95"/>
      <c r="CI274" s="95"/>
      <c r="CJ274" s="95"/>
      <c r="CK274" s="95"/>
      <c r="CL274" s="95"/>
      <c r="CM274" s="95"/>
      <c r="CN274" s="95"/>
      <c r="CO274" s="95"/>
      <c r="CP274" s="95"/>
      <c r="CQ274" s="95"/>
      <c r="CR274" s="95"/>
      <c r="CS274" s="95"/>
      <c r="CT274" s="95"/>
      <c r="CU274" s="95"/>
      <c r="CV274" s="95"/>
      <c r="CW274" s="95"/>
      <c r="CX274" s="95"/>
      <c r="CY274" s="95"/>
      <c r="CZ274" s="95"/>
      <c r="DA274" s="95"/>
      <c r="DB274" s="95"/>
      <c r="DC274" s="95"/>
      <c r="DD274" s="95"/>
      <c r="DE274" s="95"/>
      <c r="DF274" s="95"/>
      <c r="DG274" s="95"/>
      <c r="DH274" s="95"/>
      <c r="DI274" s="95"/>
      <c r="DJ274" s="95"/>
      <c r="DK274" s="95"/>
      <c r="DL274" s="95"/>
      <c r="DM274" s="95"/>
      <c r="DN274" s="95"/>
      <c r="DO274" s="95"/>
      <c r="DP274" s="95"/>
      <c r="DQ274" s="95"/>
      <c r="DR274" s="95"/>
      <c r="DS274" s="95"/>
      <c r="DT274" s="95"/>
      <c r="DU274" s="95"/>
      <c r="DV274" s="95"/>
      <c r="DW274" s="95"/>
      <c r="DX274" s="95"/>
      <c r="DY274" s="95"/>
      <c r="DZ274" s="95"/>
      <c r="EA274" s="95"/>
      <c r="EB274" s="95"/>
      <c r="EC274" s="95"/>
      <c r="ED274" s="95"/>
      <c r="EE274" s="95"/>
      <c r="EF274" s="95"/>
      <c r="EG274" s="95"/>
      <c r="EH274" s="95"/>
      <c r="EI274" s="95"/>
      <c r="EJ274" s="95"/>
      <c r="EK274" s="95"/>
      <c r="EL274" s="95"/>
      <c r="EM274" s="95"/>
      <c r="EN274" s="95"/>
      <c r="EO274" s="95"/>
      <c r="EP274" s="95"/>
      <c r="EQ274" s="95"/>
      <c r="ER274" s="95"/>
      <c r="ES274" s="95"/>
      <c r="ET274" s="95"/>
      <c r="EU274" s="95"/>
      <c r="EV274" s="95"/>
      <c r="EW274" s="95"/>
      <c r="EX274" s="95"/>
      <c r="EY274" s="95"/>
      <c r="EZ274" s="95"/>
      <c r="FA274" s="95"/>
      <c r="FB274" s="95"/>
      <c r="FC274" s="95"/>
      <c r="FD274" s="95"/>
      <c r="FE274" s="95"/>
      <c r="FF274" s="95"/>
      <c r="FG274" s="95"/>
      <c r="FH274" s="95"/>
      <c r="FI274" s="95"/>
      <c r="FJ274" s="95"/>
      <c r="FK274" s="95"/>
      <c r="FL274" s="95"/>
      <c r="FM274" s="95"/>
      <c r="FN274" s="95"/>
      <c r="FO274" s="95"/>
      <c r="FP274" s="95"/>
      <c r="FQ274" s="95"/>
      <c r="FR274" s="95"/>
      <c r="FS274" s="95"/>
      <c r="FT274" s="95"/>
      <c r="FU274" s="95"/>
      <c r="FV274" s="95"/>
      <c r="FW274" s="95"/>
      <c r="FX274" s="95"/>
      <c r="FY274" s="95"/>
      <c r="FZ274" s="95"/>
      <c r="GA274" s="95"/>
      <c r="GB274" s="95"/>
      <c r="GC274" s="95"/>
      <c r="GD274" s="95"/>
      <c r="GE274" s="95"/>
      <c r="GF274" s="95"/>
      <c r="GG274" s="95"/>
      <c r="GH274" s="95"/>
      <c r="GI274" s="95"/>
      <c r="GJ274" s="95"/>
      <c r="GK274" s="95"/>
      <c r="GL274" s="95"/>
      <c r="GM274" s="95"/>
      <c r="GN274" s="95"/>
      <c r="GO274" s="95"/>
      <c r="GP274" s="95"/>
      <c r="GQ274" s="95"/>
      <c r="GR274" s="95"/>
      <c r="GS274" s="95"/>
      <c r="GT274" s="95"/>
      <c r="GU274" s="95"/>
      <c r="GV274" s="95"/>
      <c r="GW274" s="95"/>
      <c r="GX274" s="95"/>
      <c r="GY274" s="95"/>
      <c r="GZ274" s="95"/>
      <c r="HA274" s="95"/>
      <c r="HB274" s="95"/>
      <c r="HC274" s="95"/>
      <c r="HD274" s="95"/>
      <c r="HE274" s="95"/>
      <c r="HF274" s="95"/>
      <c r="HG274" s="95"/>
      <c r="HH274" s="95"/>
      <c r="HI274" s="95"/>
      <c r="HJ274" s="95"/>
      <c r="HK274" s="95"/>
      <c r="HL274" s="95"/>
      <c r="HM274" s="95"/>
      <c r="HN274" s="95"/>
      <c r="HO274" s="95"/>
      <c r="HP274" s="95"/>
      <c r="HQ274" s="95"/>
      <c r="HR274" s="95"/>
      <c r="HS274" s="95"/>
      <c r="HT274" s="95"/>
      <c r="HU274" s="95"/>
      <c r="HV274" s="95"/>
      <c r="HW274" s="95"/>
      <c r="HX274" s="95"/>
      <c r="HY274" s="95"/>
      <c r="HZ274" s="95"/>
      <c r="IA274" s="95"/>
      <c r="IB274" s="95"/>
      <c r="IC274" s="95"/>
      <c r="ID274" s="95"/>
      <c r="IE274" s="95"/>
      <c r="IF274" s="95"/>
      <c r="IG274" s="95"/>
      <c r="IH274" s="95"/>
      <c r="II274" s="95"/>
      <c r="IJ274" s="95"/>
      <c r="IK274" s="95"/>
      <c r="IL274" s="95"/>
      <c r="IM274" s="95"/>
      <c r="IN274" s="95"/>
      <c r="IO274" s="95"/>
      <c r="IP274" s="95"/>
      <c r="IQ274" s="95"/>
      <c r="IR274" s="95"/>
      <c r="IS274" s="95"/>
      <c r="IT274" s="95"/>
    </row>
    <row r="275" spans="1:254" s="129" customFormat="1" x14ac:dyDescent="0.2">
      <c r="A275" s="125" t="s">
        <v>175</v>
      </c>
      <c r="B275" s="137" t="s">
        <v>281</v>
      </c>
      <c r="C275" s="127" t="s">
        <v>200</v>
      </c>
      <c r="D275" s="127" t="s">
        <v>28</v>
      </c>
      <c r="E275" s="127" t="s">
        <v>213</v>
      </c>
      <c r="F275" s="127" t="s">
        <v>176</v>
      </c>
      <c r="G275" s="165">
        <v>119</v>
      </c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  <c r="CC275" s="95"/>
      <c r="CD275" s="95"/>
      <c r="CE275" s="95"/>
      <c r="CF275" s="95"/>
      <c r="CG275" s="95"/>
      <c r="CH275" s="95"/>
      <c r="CI275" s="95"/>
      <c r="CJ275" s="95"/>
      <c r="CK275" s="95"/>
      <c r="CL275" s="95"/>
      <c r="CM275" s="95"/>
      <c r="CN275" s="95"/>
      <c r="CO275" s="95"/>
      <c r="CP275" s="95"/>
      <c r="CQ275" s="95"/>
      <c r="CR275" s="95"/>
      <c r="CS275" s="95"/>
      <c r="CT275" s="95"/>
      <c r="CU275" s="95"/>
      <c r="CV275" s="95"/>
      <c r="CW275" s="95"/>
      <c r="CX275" s="95"/>
      <c r="CY275" s="95"/>
      <c r="CZ275" s="95"/>
      <c r="DA275" s="95"/>
      <c r="DB275" s="95"/>
      <c r="DC275" s="95"/>
      <c r="DD275" s="95"/>
      <c r="DE275" s="95"/>
      <c r="DF275" s="95"/>
      <c r="DG275" s="95"/>
      <c r="DH275" s="95"/>
      <c r="DI275" s="95"/>
      <c r="DJ275" s="95"/>
      <c r="DK275" s="95"/>
      <c r="DL275" s="95"/>
      <c r="DM275" s="95"/>
      <c r="DN275" s="95"/>
      <c r="DO275" s="95"/>
      <c r="DP275" s="95"/>
      <c r="DQ275" s="95"/>
      <c r="DR275" s="95"/>
      <c r="DS275" s="95"/>
      <c r="DT275" s="95"/>
      <c r="DU275" s="95"/>
      <c r="DV275" s="95"/>
      <c r="DW275" s="95"/>
      <c r="DX275" s="95"/>
      <c r="DY275" s="95"/>
      <c r="DZ275" s="95"/>
      <c r="EA275" s="95"/>
      <c r="EB275" s="95"/>
      <c r="EC275" s="95"/>
      <c r="ED275" s="95"/>
      <c r="EE275" s="95"/>
      <c r="EF275" s="95"/>
      <c r="EG275" s="95"/>
      <c r="EH275" s="95"/>
      <c r="EI275" s="95"/>
      <c r="EJ275" s="95"/>
      <c r="EK275" s="95"/>
      <c r="EL275" s="95"/>
      <c r="EM275" s="95"/>
      <c r="EN275" s="95"/>
      <c r="EO275" s="95"/>
      <c r="EP275" s="95"/>
      <c r="EQ275" s="95"/>
      <c r="ER275" s="95"/>
      <c r="ES275" s="95"/>
      <c r="ET275" s="95"/>
      <c r="EU275" s="95"/>
      <c r="EV275" s="95"/>
      <c r="EW275" s="95"/>
      <c r="EX275" s="95"/>
      <c r="EY275" s="95"/>
      <c r="EZ275" s="95"/>
      <c r="FA275" s="95"/>
      <c r="FB275" s="95"/>
      <c r="FC275" s="95"/>
      <c r="FD275" s="95"/>
      <c r="FE275" s="95"/>
      <c r="FF275" s="95"/>
      <c r="FG275" s="95"/>
      <c r="FH275" s="95"/>
      <c r="FI275" s="95"/>
      <c r="FJ275" s="95"/>
      <c r="FK275" s="95"/>
      <c r="FL275" s="95"/>
      <c r="FM275" s="95"/>
      <c r="FN275" s="95"/>
      <c r="FO275" s="95"/>
      <c r="FP275" s="95"/>
      <c r="FQ275" s="95"/>
      <c r="FR275" s="95"/>
      <c r="FS275" s="95"/>
      <c r="FT275" s="95"/>
      <c r="FU275" s="95"/>
      <c r="FV275" s="95"/>
      <c r="FW275" s="95"/>
      <c r="FX275" s="95"/>
      <c r="FY275" s="95"/>
      <c r="FZ275" s="95"/>
      <c r="GA275" s="95"/>
      <c r="GB275" s="95"/>
      <c r="GC275" s="95"/>
      <c r="GD275" s="95"/>
      <c r="GE275" s="95"/>
      <c r="GF275" s="95"/>
      <c r="GG275" s="95"/>
      <c r="GH275" s="95"/>
      <c r="GI275" s="95"/>
      <c r="GJ275" s="95"/>
      <c r="GK275" s="95"/>
      <c r="GL275" s="95"/>
      <c r="GM275" s="95"/>
      <c r="GN275" s="95"/>
      <c r="GO275" s="95"/>
      <c r="GP275" s="95"/>
      <c r="GQ275" s="95"/>
      <c r="GR275" s="95"/>
      <c r="GS275" s="95"/>
      <c r="GT275" s="95"/>
      <c r="GU275" s="95"/>
      <c r="GV275" s="95"/>
      <c r="GW275" s="95"/>
      <c r="GX275" s="95"/>
      <c r="GY275" s="95"/>
      <c r="GZ275" s="95"/>
      <c r="HA275" s="95"/>
      <c r="HB275" s="95"/>
      <c r="HC275" s="95"/>
      <c r="HD275" s="95"/>
      <c r="HE275" s="95"/>
      <c r="HF275" s="95"/>
      <c r="HG275" s="95"/>
      <c r="HH275" s="95"/>
      <c r="HI275" s="95"/>
      <c r="HJ275" s="95"/>
      <c r="HK275" s="95"/>
      <c r="HL275" s="95"/>
      <c r="HM275" s="95"/>
      <c r="HN275" s="95"/>
      <c r="HO275" s="95"/>
      <c r="HP275" s="95"/>
      <c r="HQ275" s="95"/>
      <c r="HR275" s="95"/>
      <c r="HS275" s="95"/>
      <c r="HT275" s="95"/>
      <c r="HU275" s="95"/>
      <c r="HV275" s="95"/>
      <c r="HW275" s="95"/>
      <c r="HX275" s="95"/>
      <c r="HY275" s="95"/>
      <c r="HZ275" s="95"/>
      <c r="IA275" s="95"/>
      <c r="IB275" s="95"/>
      <c r="IC275" s="95"/>
      <c r="ID275" s="95"/>
      <c r="IE275" s="95"/>
      <c r="IF275" s="95"/>
      <c r="IG275" s="95"/>
      <c r="IH275" s="95"/>
      <c r="II275" s="95"/>
      <c r="IJ275" s="95"/>
      <c r="IK275" s="95"/>
      <c r="IL275" s="95"/>
      <c r="IM275" s="95"/>
      <c r="IN275" s="95"/>
      <c r="IO275" s="95"/>
      <c r="IP275" s="95"/>
      <c r="IQ275" s="95"/>
      <c r="IR275" s="95"/>
      <c r="IS275" s="95"/>
      <c r="IT275" s="95"/>
    </row>
    <row r="276" spans="1:254" ht="58.5" customHeight="1" x14ac:dyDescent="0.25">
      <c r="A276" s="201" t="s">
        <v>326</v>
      </c>
      <c r="B276" s="147" t="s">
        <v>281</v>
      </c>
      <c r="C276" s="132" t="s">
        <v>200</v>
      </c>
      <c r="D276" s="132" t="s">
        <v>28</v>
      </c>
      <c r="E276" s="132" t="s">
        <v>215</v>
      </c>
      <c r="F276" s="132"/>
      <c r="G276" s="174">
        <f>SUM(G278+G277)</f>
        <v>274</v>
      </c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  <c r="AG276" s="163"/>
      <c r="AH276" s="163"/>
      <c r="AI276" s="163"/>
      <c r="AJ276" s="163"/>
      <c r="AK276" s="163"/>
      <c r="AL276" s="163"/>
      <c r="AM276" s="163"/>
      <c r="AN276" s="163"/>
      <c r="AO276" s="163"/>
      <c r="AP276" s="163"/>
      <c r="AQ276" s="163"/>
      <c r="AR276" s="163"/>
      <c r="AS276" s="163"/>
      <c r="AT276" s="163"/>
      <c r="AU276" s="163"/>
      <c r="AV276" s="163"/>
      <c r="AW276" s="163"/>
      <c r="AX276" s="163"/>
      <c r="AY276" s="163"/>
      <c r="AZ276" s="163"/>
      <c r="BA276" s="163"/>
      <c r="BB276" s="163"/>
      <c r="BC276" s="163"/>
      <c r="BD276" s="163"/>
      <c r="BE276" s="163"/>
      <c r="BF276" s="163"/>
      <c r="BG276" s="163"/>
      <c r="BH276" s="163"/>
      <c r="BI276" s="163"/>
      <c r="BJ276" s="163"/>
      <c r="BK276" s="163"/>
      <c r="BL276" s="163"/>
      <c r="BM276" s="163"/>
      <c r="BN276" s="163"/>
      <c r="BO276" s="163"/>
      <c r="BP276" s="163"/>
      <c r="BQ276" s="163"/>
      <c r="BR276" s="163"/>
      <c r="BS276" s="163"/>
      <c r="BT276" s="163"/>
      <c r="BU276" s="163"/>
      <c r="BV276" s="163"/>
      <c r="BW276" s="163"/>
      <c r="BX276" s="163"/>
      <c r="BY276" s="163"/>
      <c r="BZ276" s="163"/>
      <c r="CA276" s="163"/>
      <c r="CB276" s="163"/>
      <c r="CC276" s="163"/>
      <c r="CD276" s="163"/>
      <c r="CE276" s="163"/>
      <c r="CF276" s="163"/>
      <c r="CG276" s="163"/>
      <c r="CH276" s="163"/>
      <c r="CI276" s="163"/>
      <c r="CJ276" s="163"/>
      <c r="CK276" s="163"/>
      <c r="CL276" s="163"/>
      <c r="CM276" s="163"/>
      <c r="CN276" s="163"/>
      <c r="CO276" s="163"/>
      <c r="CP276" s="163"/>
      <c r="CQ276" s="163"/>
      <c r="CR276" s="163"/>
      <c r="CS276" s="163"/>
      <c r="CT276" s="163"/>
      <c r="CU276" s="163"/>
      <c r="CV276" s="163"/>
      <c r="CW276" s="163"/>
      <c r="CX276" s="163"/>
      <c r="CY276" s="163"/>
      <c r="CZ276" s="163"/>
      <c r="DA276" s="163"/>
      <c r="DB276" s="163"/>
      <c r="DC276" s="163"/>
      <c r="DD276" s="163"/>
      <c r="DE276" s="163"/>
      <c r="DF276" s="163"/>
      <c r="DG276" s="163"/>
      <c r="DH276" s="163"/>
      <c r="DI276" s="163"/>
      <c r="DJ276" s="163"/>
      <c r="DK276" s="163"/>
      <c r="DL276" s="163"/>
      <c r="DM276" s="163"/>
      <c r="DN276" s="163"/>
      <c r="DO276" s="163"/>
      <c r="DP276" s="163"/>
      <c r="DQ276" s="163"/>
      <c r="DR276" s="163"/>
      <c r="DS276" s="163"/>
      <c r="DT276" s="163"/>
      <c r="DU276" s="163"/>
      <c r="DV276" s="163"/>
      <c r="DW276" s="163"/>
      <c r="DX276" s="163"/>
      <c r="DY276" s="163"/>
      <c r="DZ276" s="163"/>
      <c r="EA276" s="163"/>
      <c r="EB276" s="163"/>
      <c r="EC276" s="163"/>
      <c r="ED276" s="163"/>
      <c r="EE276" s="163"/>
      <c r="EF276" s="163"/>
      <c r="EG276" s="163"/>
      <c r="EH276" s="163"/>
      <c r="EI276" s="163"/>
      <c r="EJ276" s="163"/>
      <c r="EK276" s="163"/>
      <c r="EL276" s="163"/>
      <c r="EM276" s="163"/>
      <c r="EN276" s="163"/>
      <c r="EO276" s="163"/>
      <c r="EP276" s="163"/>
      <c r="EQ276" s="163"/>
      <c r="ER276" s="163"/>
      <c r="ES276" s="163"/>
      <c r="ET276" s="163"/>
      <c r="EU276" s="163"/>
      <c r="EV276" s="163"/>
      <c r="EW276" s="163"/>
      <c r="EX276" s="163"/>
      <c r="EY276" s="163"/>
      <c r="EZ276" s="163"/>
      <c r="FA276" s="163"/>
      <c r="FB276" s="163"/>
      <c r="FC276" s="163"/>
      <c r="FD276" s="163"/>
      <c r="FE276" s="163"/>
      <c r="FF276" s="163"/>
      <c r="FG276" s="163"/>
      <c r="FH276" s="163"/>
      <c r="FI276" s="163"/>
      <c r="FJ276" s="163"/>
      <c r="FK276" s="163"/>
      <c r="FL276" s="163"/>
      <c r="FM276" s="163"/>
      <c r="FN276" s="163"/>
      <c r="FO276" s="163"/>
      <c r="FP276" s="163"/>
      <c r="FQ276" s="163"/>
      <c r="FR276" s="163"/>
      <c r="FS276" s="163"/>
      <c r="FT276" s="163"/>
      <c r="FU276" s="163"/>
      <c r="FV276" s="163"/>
      <c r="FW276" s="163"/>
      <c r="FX276" s="163"/>
      <c r="FY276" s="163"/>
      <c r="FZ276" s="163"/>
      <c r="GA276" s="163"/>
      <c r="GB276" s="163"/>
      <c r="GC276" s="163"/>
      <c r="GD276" s="163"/>
      <c r="GE276" s="163"/>
      <c r="GF276" s="163"/>
      <c r="GG276" s="163"/>
      <c r="GH276" s="163"/>
      <c r="GI276" s="163"/>
      <c r="GJ276" s="163"/>
      <c r="GK276" s="163"/>
      <c r="GL276" s="163"/>
      <c r="GM276" s="163"/>
      <c r="GN276" s="163"/>
      <c r="GO276" s="163"/>
      <c r="GP276" s="163"/>
      <c r="GQ276" s="163"/>
      <c r="GR276" s="163"/>
      <c r="GS276" s="163"/>
      <c r="GT276" s="163"/>
      <c r="GU276" s="163"/>
      <c r="GV276" s="163"/>
      <c r="GW276" s="163"/>
      <c r="GX276" s="163"/>
      <c r="GY276" s="163"/>
      <c r="GZ276" s="163"/>
      <c r="HA276" s="163"/>
      <c r="HB276" s="163"/>
      <c r="HC276" s="163"/>
      <c r="HD276" s="163"/>
      <c r="HE276" s="163"/>
      <c r="HF276" s="163"/>
      <c r="HG276" s="163"/>
      <c r="HH276" s="163"/>
      <c r="HI276" s="163"/>
      <c r="HJ276" s="163"/>
      <c r="HK276" s="163"/>
      <c r="HL276" s="163"/>
      <c r="HM276" s="163"/>
      <c r="HN276" s="163"/>
      <c r="HO276" s="163"/>
      <c r="HP276" s="163"/>
      <c r="HQ276" s="163"/>
      <c r="HR276" s="163"/>
      <c r="HS276" s="163"/>
      <c r="HT276" s="163"/>
      <c r="HU276" s="163"/>
      <c r="HV276" s="163"/>
      <c r="HW276" s="163"/>
      <c r="HX276" s="163"/>
      <c r="HY276" s="163"/>
      <c r="HZ276" s="163"/>
      <c r="IA276" s="163"/>
      <c r="IB276" s="163"/>
      <c r="IC276" s="163"/>
      <c r="ID276" s="163"/>
      <c r="IE276" s="163"/>
      <c r="IF276" s="163"/>
      <c r="IG276" s="163"/>
      <c r="IH276" s="163"/>
      <c r="II276" s="163"/>
      <c r="IJ276" s="163"/>
      <c r="IK276" s="163"/>
      <c r="IL276" s="163"/>
      <c r="IM276" s="163"/>
      <c r="IN276" s="163"/>
      <c r="IO276" s="163"/>
      <c r="IP276" s="163"/>
      <c r="IQ276" s="163"/>
      <c r="IR276" s="163"/>
      <c r="IS276" s="163"/>
      <c r="IT276" s="163"/>
    </row>
    <row r="277" spans="1:254" ht="25.5" x14ac:dyDescent="0.2">
      <c r="A277" s="125" t="s">
        <v>283</v>
      </c>
      <c r="B277" s="137" t="s">
        <v>281</v>
      </c>
      <c r="C277" s="127" t="s">
        <v>200</v>
      </c>
      <c r="D277" s="127" t="s">
        <v>28</v>
      </c>
      <c r="E277" s="127" t="s">
        <v>215</v>
      </c>
      <c r="F277" s="127" t="s">
        <v>32</v>
      </c>
      <c r="G277" s="165">
        <v>1</v>
      </c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  <c r="BC277" s="146"/>
      <c r="BD277" s="146"/>
      <c r="BE277" s="146"/>
      <c r="BF277" s="146"/>
      <c r="BG277" s="146"/>
      <c r="BH277" s="146"/>
      <c r="BI277" s="146"/>
      <c r="BJ277" s="146"/>
      <c r="BK277" s="146"/>
      <c r="BL277" s="146"/>
      <c r="BM277" s="146"/>
      <c r="BN277" s="146"/>
      <c r="BO277" s="146"/>
      <c r="BP277" s="146"/>
      <c r="BQ277" s="146"/>
      <c r="BR277" s="146"/>
      <c r="BS277" s="146"/>
      <c r="BT277" s="146"/>
      <c r="BU277" s="146"/>
      <c r="BV277" s="146"/>
      <c r="BW277" s="146"/>
      <c r="BX277" s="146"/>
      <c r="BY277" s="146"/>
      <c r="BZ277" s="146"/>
      <c r="CA277" s="146"/>
      <c r="CB277" s="146"/>
      <c r="CC277" s="146"/>
      <c r="CD277" s="146"/>
      <c r="CE277" s="146"/>
      <c r="CF277" s="146"/>
      <c r="CG277" s="146"/>
      <c r="CH277" s="146"/>
      <c r="CI277" s="146"/>
      <c r="CJ277" s="146"/>
      <c r="CK277" s="146"/>
      <c r="CL277" s="146"/>
      <c r="CM277" s="146"/>
      <c r="CN277" s="146"/>
      <c r="CO277" s="146"/>
      <c r="CP277" s="146"/>
      <c r="CQ277" s="146"/>
      <c r="CR277" s="146"/>
      <c r="CS277" s="146"/>
      <c r="CT277" s="146"/>
      <c r="CU277" s="146"/>
      <c r="CV277" s="146"/>
      <c r="CW277" s="146"/>
      <c r="CX277" s="146"/>
      <c r="CY277" s="146"/>
      <c r="CZ277" s="146"/>
      <c r="DA277" s="146"/>
      <c r="DB277" s="146"/>
      <c r="DC277" s="146"/>
      <c r="DD277" s="146"/>
      <c r="DE277" s="146"/>
      <c r="DF277" s="146"/>
      <c r="DG277" s="146"/>
      <c r="DH277" s="146"/>
      <c r="DI277" s="146"/>
      <c r="DJ277" s="146"/>
      <c r="DK277" s="146"/>
      <c r="DL277" s="146"/>
      <c r="DM277" s="146"/>
      <c r="DN277" s="146"/>
      <c r="DO277" s="146"/>
      <c r="DP277" s="146"/>
      <c r="DQ277" s="146"/>
      <c r="DR277" s="146"/>
      <c r="DS277" s="146"/>
      <c r="DT277" s="146"/>
      <c r="DU277" s="146"/>
      <c r="DV277" s="146"/>
      <c r="DW277" s="146"/>
      <c r="DX277" s="146"/>
      <c r="DY277" s="146"/>
      <c r="DZ277" s="146"/>
      <c r="EA277" s="146"/>
      <c r="EB277" s="146"/>
      <c r="EC277" s="146"/>
      <c r="ED277" s="146"/>
      <c r="EE277" s="146"/>
      <c r="EF277" s="146"/>
      <c r="EG277" s="146"/>
      <c r="EH277" s="146"/>
      <c r="EI277" s="146"/>
      <c r="EJ277" s="146"/>
      <c r="EK277" s="146"/>
      <c r="EL277" s="146"/>
      <c r="EM277" s="146"/>
      <c r="EN277" s="146"/>
      <c r="EO277" s="146"/>
      <c r="EP277" s="146"/>
      <c r="EQ277" s="146"/>
      <c r="ER277" s="146"/>
      <c r="ES277" s="146"/>
      <c r="ET277" s="146"/>
      <c r="EU277" s="146"/>
      <c r="EV277" s="146"/>
      <c r="EW277" s="146"/>
      <c r="EX277" s="146"/>
      <c r="EY277" s="146"/>
      <c r="EZ277" s="146"/>
      <c r="FA277" s="146"/>
      <c r="FB277" s="146"/>
      <c r="FC277" s="146"/>
      <c r="FD277" s="146"/>
      <c r="FE277" s="146"/>
      <c r="FF277" s="146"/>
      <c r="FG277" s="146"/>
      <c r="FH277" s="146"/>
      <c r="FI277" s="146"/>
      <c r="FJ277" s="146"/>
      <c r="FK277" s="146"/>
      <c r="FL277" s="146"/>
      <c r="FM277" s="146"/>
      <c r="FN277" s="146"/>
      <c r="FO277" s="146"/>
      <c r="FP277" s="146"/>
      <c r="FQ277" s="146"/>
      <c r="FR277" s="146"/>
      <c r="FS277" s="146"/>
      <c r="FT277" s="146"/>
      <c r="FU277" s="146"/>
      <c r="FV277" s="146"/>
      <c r="FW277" s="146"/>
      <c r="FX277" s="146"/>
      <c r="FY277" s="146"/>
      <c r="FZ277" s="146"/>
      <c r="GA277" s="146"/>
      <c r="GB277" s="146"/>
      <c r="GC277" s="146"/>
      <c r="GD277" s="146"/>
      <c r="GE277" s="146"/>
      <c r="GF277" s="146"/>
      <c r="GG277" s="146"/>
      <c r="GH277" s="146"/>
      <c r="GI277" s="146"/>
      <c r="GJ277" s="146"/>
      <c r="GK277" s="146"/>
      <c r="GL277" s="146"/>
      <c r="GM277" s="146"/>
      <c r="GN277" s="146"/>
      <c r="GO277" s="146"/>
      <c r="GP277" s="146"/>
      <c r="GQ277" s="146"/>
      <c r="GR277" s="146"/>
      <c r="GS277" s="146"/>
      <c r="GT277" s="146"/>
      <c r="GU277" s="146"/>
      <c r="GV277" s="146"/>
      <c r="GW277" s="146"/>
      <c r="GX277" s="146"/>
      <c r="GY277" s="146"/>
      <c r="GZ277" s="146"/>
      <c r="HA277" s="146"/>
      <c r="HB277" s="146"/>
      <c r="HC277" s="146"/>
      <c r="HD277" s="146"/>
      <c r="HE277" s="146"/>
      <c r="HF277" s="146"/>
      <c r="HG277" s="146"/>
      <c r="HH277" s="146"/>
      <c r="HI277" s="146"/>
      <c r="HJ277" s="146"/>
      <c r="HK277" s="146"/>
      <c r="HL277" s="146"/>
      <c r="HM277" s="146"/>
      <c r="HN277" s="146"/>
      <c r="HO277" s="146"/>
      <c r="HP277" s="146"/>
      <c r="HQ277" s="146"/>
      <c r="HR277" s="146"/>
      <c r="HS277" s="146"/>
      <c r="HT277" s="146"/>
      <c r="HU277" s="146"/>
      <c r="HV277" s="146"/>
      <c r="HW277" s="146"/>
      <c r="HX277" s="146"/>
      <c r="HY277" s="146"/>
      <c r="HZ277" s="146"/>
      <c r="IA277" s="146"/>
      <c r="IB277" s="146"/>
      <c r="IC277" s="146"/>
      <c r="ID277" s="146"/>
      <c r="IE277" s="146"/>
      <c r="IF277" s="146"/>
      <c r="IG277" s="146"/>
      <c r="IH277" s="146"/>
      <c r="II277" s="146"/>
      <c r="IJ277" s="146"/>
      <c r="IK277" s="146"/>
      <c r="IL277" s="146"/>
      <c r="IM277" s="146"/>
      <c r="IN277" s="146"/>
      <c r="IO277" s="146"/>
      <c r="IP277" s="146"/>
      <c r="IQ277" s="146"/>
      <c r="IR277" s="146"/>
      <c r="IS277" s="146"/>
      <c r="IT277" s="146"/>
    </row>
    <row r="278" spans="1:254" x14ac:dyDescent="0.2">
      <c r="A278" s="125" t="s">
        <v>175</v>
      </c>
      <c r="B278" s="137" t="s">
        <v>281</v>
      </c>
      <c r="C278" s="127" t="s">
        <v>200</v>
      </c>
      <c r="D278" s="127" t="s">
        <v>28</v>
      </c>
      <c r="E278" s="127" t="s">
        <v>215</v>
      </c>
      <c r="F278" s="127" t="s">
        <v>176</v>
      </c>
      <c r="G278" s="165">
        <v>273</v>
      </c>
    </row>
    <row r="279" spans="1:254" ht="55.5" customHeight="1" x14ac:dyDescent="0.25">
      <c r="A279" s="201" t="s">
        <v>327</v>
      </c>
      <c r="B279" s="137" t="s">
        <v>281</v>
      </c>
      <c r="C279" s="127" t="s">
        <v>200</v>
      </c>
      <c r="D279" s="127" t="s">
        <v>28</v>
      </c>
      <c r="E279" s="127" t="s">
        <v>217</v>
      </c>
      <c r="F279" s="127"/>
      <c r="G279" s="165">
        <f>SUM(G281+G280)</f>
        <v>252.6</v>
      </c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/>
      <c r="AO279" s="163"/>
      <c r="AP279" s="163"/>
      <c r="AQ279" s="163"/>
      <c r="AR279" s="163"/>
      <c r="AS279" s="163"/>
      <c r="AT279" s="163"/>
      <c r="AU279" s="163"/>
      <c r="AV279" s="163"/>
      <c r="AW279" s="163"/>
      <c r="AX279" s="163"/>
      <c r="AY279" s="163"/>
      <c r="AZ279" s="163"/>
      <c r="BA279" s="163"/>
      <c r="BB279" s="163"/>
      <c r="BC279" s="163"/>
      <c r="BD279" s="163"/>
      <c r="BE279" s="163"/>
      <c r="BF279" s="163"/>
      <c r="BG279" s="163"/>
      <c r="BH279" s="163"/>
      <c r="BI279" s="163"/>
      <c r="BJ279" s="163"/>
      <c r="BK279" s="163"/>
      <c r="BL279" s="163"/>
      <c r="BM279" s="163"/>
      <c r="BN279" s="163"/>
      <c r="BO279" s="163"/>
      <c r="BP279" s="163"/>
      <c r="BQ279" s="163"/>
      <c r="BR279" s="163"/>
      <c r="BS279" s="163"/>
      <c r="BT279" s="163"/>
      <c r="BU279" s="163"/>
      <c r="BV279" s="163"/>
      <c r="BW279" s="163"/>
      <c r="BX279" s="163"/>
      <c r="BY279" s="163"/>
      <c r="BZ279" s="163"/>
      <c r="CA279" s="163"/>
      <c r="CB279" s="163"/>
      <c r="CC279" s="163"/>
      <c r="CD279" s="163"/>
      <c r="CE279" s="163"/>
      <c r="CF279" s="163"/>
      <c r="CG279" s="163"/>
      <c r="CH279" s="163"/>
      <c r="CI279" s="163"/>
      <c r="CJ279" s="163"/>
      <c r="CK279" s="163"/>
      <c r="CL279" s="163"/>
      <c r="CM279" s="163"/>
      <c r="CN279" s="163"/>
      <c r="CO279" s="163"/>
      <c r="CP279" s="163"/>
      <c r="CQ279" s="163"/>
      <c r="CR279" s="163"/>
      <c r="CS279" s="163"/>
      <c r="CT279" s="163"/>
      <c r="CU279" s="163"/>
      <c r="CV279" s="163"/>
      <c r="CW279" s="163"/>
      <c r="CX279" s="163"/>
      <c r="CY279" s="163"/>
      <c r="CZ279" s="163"/>
      <c r="DA279" s="163"/>
      <c r="DB279" s="163"/>
      <c r="DC279" s="163"/>
      <c r="DD279" s="163"/>
      <c r="DE279" s="163"/>
      <c r="DF279" s="163"/>
      <c r="DG279" s="163"/>
      <c r="DH279" s="163"/>
      <c r="DI279" s="163"/>
      <c r="DJ279" s="163"/>
      <c r="DK279" s="163"/>
      <c r="DL279" s="163"/>
      <c r="DM279" s="163"/>
      <c r="DN279" s="163"/>
      <c r="DO279" s="163"/>
      <c r="DP279" s="163"/>
      <c r="DQ279" s="163"/>
      <c r="DR279" s="163"/>
      <c r="DS279" s="163"/>
      <c r="DT279" s="163"/>
      <c r="DU279" s="163"/>
      <c r="DV279" s="163"/>
      <c r="DW279" s="163"/>
      <c r="DX279" s="163"/>
      <c r="DY279" s="163"/>
      <c r="DZ279" s="163"/>
      <c r="EA279" s="163"/>
      <c r="EB279" s="163"/>
      <c r="EC279" s="163"/>
      <c r="ED279" s="163"/>
      <c r="EE279" s="163"/>
      <c r="EF279" s="163"/>
      <c r="EG279" s="163"/>
      <c r="EH279" s="163"/>
      <c r="EI279" s="163"/>
      <c r="EJ279" s="163"/>
      <c r="EK279" s="163"/>
      <c r="EL279" s="163"/>
      <c r="EM279" s="163"/>
      <c r="EN279" s="163"/>
      <c r="EO279" s="163"/>
      <c r="EP279" s="163"/>
      <c r="EQ279" s="163"/>
      <c r="ER279" s="163"/>
      <c r="ES279" s="163"/>
      <c r="ET279" s="163"/>
      <c r="EU279" s="163"/>
      <c r="EV279" s="163"/>
      <c r="EW279" s="163"/>
      <c r="EX279" s="163"/>
      <c r="EY279" s="163"/>
      <c r="EZ279" s="163"/>
      <c r="FA279" s="163"/>
      <c r="FB279" s="163"/>
      <c r="FC279" s="163"/>
      <c r="FD279" s="163"/>
      <c r="FE279" s="163"/>
      <c r="FF279" s="163"/>
      <c r="FG279" s="163"/>
      <c r="FH279" s="163"/>
      <c r="FI279" s="163"/>
      <c r="FJ279" s="163"/>
      <c r="FK279" s="163"/>
      <c r="FL279" s="163"/>
      <c r="FM279" s="163"/>
      <c r="FN279" s="163"/>
      <c r="FO279" s="163"/>
      <c r="FP279" s="163"/>
      <c r="FQ279" s="163"/>
      <c r="FR279" s="163"/>
      <c r="FS279" s="163"/>
      <c r="FT279" s="163"/>
      <c r="FU279" s="163"/>
      <c r="FV279" s="163"/>
      <c r="FW279" s="163"/>
      <c r="FX279" s="163"/>
      <c r="FY279" s="163"/>
      <c r="FZ279" s="163"/>
      <c r="GA279" s="163"/>
      <c r="GB279" s="163"/>
      <c r="GC279" s="163"/>
      <c r="GD279" s="163"/>
      <c r="GE279" s="163"/>
      <c r="GF279" s="163"/>
      <c r="GG279" s="163"/>
      <c r="GH279" s="163"/>
      <c r="GI279" s="163"/>
      <c r="GJ279" s="163"/>
      <c r="GK279" s="163"/>
      <c r="GL279" s="163"/>
      <c r="GM279" s="163"/>
      <c r="GN279" s="163"/>
      <c r="GO279" s="163"/>
      <c r="GP279" s="163"/>
      <c r="GQ279" s="163"/>
      <c r="GR279" s="163"/>
      <c r="GS279" s="163"/>
      <c r="GT279" s="163"/>
      <c r="GU279" s="163"/>
      <c r="GV279" s="163"/>
      <c r="GW279" s="163"/>
      <c r="GX279" s="163"/>
      <c r="GY279" s="163"/>
      <c r="GZ279" s="163"/>
      <c r="HA279" s="163"/>
      <c r="HB279" s="163"/>
      <c r="HC279" s="163"/>
      <c r="HD279" s="163"/>
      <c r="HE279" s="163"/>
      <c r="HF279" s="163"/>
      <c r="HG279" s="163"/>
      <c r="HH279" s="163"/>
      <c r="HI279" s="163"/>
      <c r="HJ279" s="163"/>
      <c r="HK279" s="163"/>
      <c r="HL279" s="163"/>
      <c r="HM279" s="163"/>
      <c r="HN279" s="163"/>
      <c r="HO279" s="163"/>
      <c r="HP279" s="163"/>
      <c r="HQ279" s="163"/>
      <c r="HR279" s="163"/>
      <c r="HS279" s="163"/>
      <c r="HT279" s="163"/>
      <c r="HU279" s="163"/>
      <c r="HV279" s="163"/>
      <c r="HW279" s="163"/>
      <c r="HX279" s="163"/>
      <c r="HY279" s="163"/>
      <c r="HZ279" s="163"/>
      <c r="IA279" s="163"/>
      <c r="IB279" s="163"/>
      <c r="IC279" s="163"/>
      <c r="ID279" s="163"/>
      <c r="IE279" s="163"/>
      <c r="IF279" s="163"/>
      <c r="IG279" s="163"/>
      <c r="IH279" s="163"/>
      <c r="II279" s="163"/>
      <c r="IJ279" s="163"/>
      <c r="IK279" s="163"/>
      <c r="IL279" s="163"/>
      <c r="IM279" s="163"/>
      <c r="IN279" s="163"/>
      <c r="IO279" s="163"/>
      <c r="IP279" s="163"/>
      <c r="IQ279" s="163"/>
      <c r="IR279" s="163"/>
      <c r="IS279" s="163"/>
      <c r="IT279" s="163"/>
    </row>
    <row r="280" spans="1:254" ht="25.5" x14ac:dyDescent="0.2">
      <c r="A280" s="125" t="s">
        <v>283</v>
      </c>
      <c r="B280" s="137" t="s">
        <v>281</v>
      </c>
      <c r="C280" s="127" t="s">
        <v>200</v>
      </c>
      <c r="D280" s="127" t="s">
        <v>28</v>
      </c>
      <c r="E280" s="127" t="s">
        <v>217</v>
      </c>
      <c r="F280" s="127" t="s">
        <v>32</v>
      </c>
      <c r="G280" s="165">
        <v>0.6</v>
      </c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146"/>
      <c r="BF280" s="146"/>
      <c r="BG280" s="146"/>
      <c r="BH280" s="146"/>
      <c r="BI280" s="146"/>
      <c r="BJ280" s="146"/>
      <c r="BK280" s="146"/>
      <c r="BL280" s="146"/>
      <c r="BM280" s="146"/>
      <c r="BN280" s="146"/>
      <c r="BO280" s="146"/>
      <c r="BP280" s="146"/>
      <c r="BQ280" s="146"/>
      <c r="BR280" s="146"/>
      <c r="BS280" s="146"/>
      <c r="BT280" s="146"/>
      <c r="BU280" s="146"/>
      <c r="BV280" s="146"/>
      <c r="BW280" s="146"/>
      <c r="BX280" s="146"/>
      <c r="BY280" s="146"/>
      <c r="BZ280" s="146"/>
      <c r="CA280" s="146"/>
      <c r="CB280" s="146"/>
      <c r="CC280" s="146"/>
      <c r="CD280" s="146"/>
      <c r="CE280" s="146"/>
      <c r="CF280" s="146"/>
      <c r="CG280" s="146"/>
      <c r="CH280" s="146"/>
      <c r="CI280" s="146"/>
      <c r="CJ280" s="146"/>
      <c r="CK280" s="146"/>
      <c r="CL280" s="146"/>
      <c r="CM280" s="146"/>
      <c r="CN280" s="146"/>
      <c r="CO280" s="146"/>
      <c r="CP280" s="146"/>
      <c r="CQ280" s="146"/>
      <c r="CR280" s="146"/>
      <c r="CS280" s="146"/>
      <c r="CT280" s="146"/>
      <c r="CU280" s="146"/>
      <c r="CV280" s="146"/>
      <c r="CW280" s="146"/>
      <c r="CX280" s="146"/>
      <c r="CY280" s="146"/>
      <c r="CZ280" s="146"/>
      <c r="DA280" s="146"/>
      <c r="DB280" s="146"/>
      <c r="DC280" s="146"/>
      <c r="DD280" s="146"/>
      <c r="DE280" s="146"/>
      <c r="DF280" s="146"/>
      <c r="DG280" s="146"/>
      <c r="DH280" s="146"/>
      <c r="DI280" s="146"/>
      <c r="DJ280" s="146"/>
      <c r="DK280" s="146"/>
      <c r="DL280" s="146"/>
      <c r="DM280" s="146"/>
      <c r="DN280" s="146"/>
      <c r="DO280" s="146"/>
      <c r="DP280" s="146"/>
      <c r="DQ280" s="146"/>
      <c r="DR280" s="146"/>
      <c r="DS280" s="146"/>
      <c r="DT280" s="146"/>
      <c r="DU280" s="146"/>
      <c r="DV280" s="146"/>
      <c r="DW280" s="146"/>
      <c r="DX280" s="146"/>
      <c r="DY280" s="146"/>
      <c r="DZ280" s="146"/>
      <c r="EA280" s="146"/>
      <c r="EB280" s="146"/>
      <c r="EC280" s="146"/>
      <c r="ED280" s="146"/>
      <c r="EE280" s="146"/>
      <c r="EF280" s="146"/>
      <c r="EG280" s="146"/>
      <c r="EH280" s="146"/>
      <c r="EI280" s="146"/>
      <c r="EJ280" s="146"/>
      <c r="EK280" s="146"/>
      <c r="EL280" s="146"/>
      <c r="EM280" s="146"/>
      <c r="EN280" s="146"/>
      <c r="EO280" s="146"/>
      <c r="EP280" s="146"/>
      <c r="EQ280" s="146"/>
      <c r="ER280" s="146"/>
      <c r="ES280" s="146"/>
      <c r="ET280" s="146"/>
      <c r="EU280" s="146"/>
      <c r="EV280" s="146"/>
      <c r="EW280" s="146"/>
      <c r="EX280" s="146"/>
      <c r="EY280" s="146"/>
      <c r="EZ280" s="146"/>
      <c r="FA280" s="146"/>
      <c r="FB280" s="146"/>
      <c r="FC280" s="146"/>
      <c r="FD280" s="146"/>
      <c r="FE280" s="146"/>
      <c r="FF280" s="146"/>
      <c r="FG280" s="146"/>
      <c r="FH280" s="146"/>
      <c r="FI280" s="146"/>
      <c r="FJ280" s="146"/>
      <c r="FK280" s="146"/>
      <c r="FL280" s="146"/>
      <c r="FM280" s="146"/>
      <c r="FN280" s="146"/>
      <c r="FO280" s="146"/>
      <c r="FP280" s="146"/>
      <c r="FQ280" s="146"/>
      <c r="FR280" s="146"/>
      <c r="FS280" s="146"/>
      <c r="FT280" s="146"/>
      <c r="FU280" s="146"/>
      <c r="FV280" s="146"/>
      <c r="FW280" s="146"/>
      <c r="FX280" s="146"/>
      <c r="FY280" s="146"/>
      <c r="FZ280" s="146"/>
      <c r="GA280" s="146"/>
      <c r="GB280" s="146"/>
      <c r="GC280" s="146"/>
      <c r="GD280" s="146"/>
      <c r="GE280" s="146"/>
      <c r="GF280" s="146"/>
      <c r="GG280" s="146"/>
      <c r="GH280" s="146"/>
      <c r="GI280" s="146"/>
      <c r="GJ280" s="146"/>
      <c r="GK280" s="146"/>
      <c r="GL280" s="146"/>
      <c r="GM280" s="146"/>
      <c r="GN280" s="146"/>
      <c r="GO280" s="146"/>
      <c r="GP280" s="146"/>
      <c r="GQ280" s="146"/>
      <c r="GR280" s="146"/>
      <c r="GS280" s="146"/>
      <c r="GT280" s="146"/>
      <c r="GU280" s="146"/>
      <c r="GV280" s="146"/>
      <c r="GW280" s="146"/>
      <c r="GX280" s="146"/>
      <c r="GY280" s="146"/>
      <c r="GZ280" s="146"/>
      <c r="HA280" s="146"/>
      <c r="HB280" s="146"/>
      <c r="HC280" s="146"/>
      <c r="HD280" s="146"/>
      <c r="HE280" s="146"/>
      <c r="HF280" s="146"/>
      <c r="HG280" s="146"/>
      <c r="HH280" s="146"/>
      <c r="HI280" s="146"/>
      <c r="HJ280" s="146"/>
      <c r="HK280" s="146"/>
      <c r="HL280" s="146"/>
      <c r="HM280" s="146"/>
      <c r="HN280" s="146"/>
      <c r="HO280" s="146"/>
      <c r="HP280" s="146"/>
      <c r="HQ280" s="146"/>
      <c r="HR280" s="146"/>
      <c r="HS280" s="146"/>
      <c r="HT280" s="146"/>
      <c r="HU280" s="146"/>
      <c r="HV280" s="146"/>
      <c r="HW280" s="146"/>
      <c r="HX280" s="146"/>
      <c r="HY280" s="146"/>
      <c r="HZ280" s="146"/>
      <c r="IA280" s="146"/>
      <c r="IB280" s="146"/>
      <c r="IC280" s="146"/>
      <c r="ID280" s="146"/>
      <c r="IE280" s="146"/>
      <c r="IF280" s="146"/>
      <c r="IG280" s="146"/>
      <c r="IH280" s="146"/>
      <c r="II280" s="146"/>
      <c r="IJ280" s="146"/>
      <c r="IK280" s="146"/>
      <c r="IL280" s="146"/>
      <c r="IM280" s="146"/>
      <c r="IN280" s="146"/>
      <c r="IO280" s="146"/>
      <c r="IP280" s="146"/>
      <c r="IQ280" s="146"/>
      <c r="IR280" s="146"/>
      <c r="IS280" s="146"/>
      <c r="IT280" s="146"/>
    </row>
    <row r="281" spans="1:254" ht="18.75" customHeight="1" x14ac:dyDescent="0.2">
      <c r="A281" s="125" t="s">
        <v>175</v>
      </c>
      <c r="B281" s="137" t="s">
        <v>281</v>
      </c>
      <c r="C281" s="127" t="s">
        <v>200</v>
      </c>
      <c r="D281" s="127" t="s">
        <v>28</v>
      </c>
      <c r="E281" s="127" t="s">
        <v>217</v>
      </c>
      <c r="F281" s="127" t="s">
        <v>176</v>
      </c>
      <c r="G281" s="165">
        <v>252</v>
      </c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  <c r="AI281" s="129"/>
      <c r="AJ281" s="129"/>
      <c r="AK281" s="129"/>
      <c r="AL281" s="129"/>
      <c r="AM281" s="129"/>
      <c r="AN281" s="129"/>
      <c r="AO281" s="129"/>
      <c r="AP281" s="129"/>
      <c r="AQ281" s="129"/>
      <c r="AR281" s="129"/>
      <c r="AS281" s="129"/>
      <c r="AT281" s="129"/>
      <c r="AU281" s="129"/>
      <c r="AV281" s="129"/>
      <c r="AW281" s="129"/>
      <c r="AX281" s="129"/>
      <c r="AY281" s="129"/>
      <c r="AZ281" s="129"/>
      <c r="BA281" s="129"/>
      <c r="BB281" s="129"/>
      <c r="BC281" s="129"/>
      <c r="BD281" s="129"/>
      <c r="BE281" s="129"/>
      <c r="BF281" s="129"/>
      <c r="BG281" s="129"/>
      <c r="BH281" s="129"/>
      <c r="BI281" s="129"/>
      <c r="BJ281" s="129"/>
      <c r="BK281" s="129"/>
      <c r="BL281" s="129"/>
      <c r="BM281" s="129"/>
      <c r="BN281" s="129"/>
      <c r="BO281" s="129"/>
      <c r="BP281" s="129"/>
      <c r="BQ281" s="129"/>
      <c r="BR281" s="129"/>
      <c r="BS281" s="129"/>
      <c r="BT281" s="129"/>
      <c r="BU281" s="129"/>
      <c r="BV281" s="129"/>
      <c r="BW281" s="129"/>
      <c r="BX281" s="129"/>
      <c r="BY281" s="129"/>
      <c r="BZ281" s="129"/>
      <c r="CA281" s="129"/>
      <c r="CB281" s="129"/>
      <c r="CC281" s="129"/>
      <c r="CD281" s="129"/>
      <c r="CE281" s="129"/>
      <c r="CF281" s="129"/>
      <c r="CG281" s="129"/>
      <c r="CH281" s="129"/>
      <c r="CI281" s="129"/>
      <c r="CJ281" s="129"/>
      <c r="CK281" s="129"/>
      <c r="CL281" s="129"/>
      <c r="CM281" s="129"/>
      <c r="CN281" s="129"/>
      <c r="CO281" s="129"/>
      <c r="CP281" s="129"/>
      <c r="CQ281" s="129"/>
      <c r="CR281" s="129"/>
      <c r="CS281" s="129"/>
      <c r="CT281" s="129"/>
      <c r="CU281" s="129"/>
      <c r="CV281" s="129"/>
      <c r="CW281" s="129"/>
      <c r="CX281" s="129"/>
      <c r="CY281" s="129"/>
      <c r="CZ281" s="129"/>
      <c r="DA281" s="129"/>
      <c r="DB281" s="129"/>
      <c r="DC281" s="129"/>
      <c r="DD281" s="129"/>
      <c r="DE281" s="129"/>
      <c r="DF281" s="129"/>
      <c r="DG281" s="129"/>
      <c r="DH281" s="129"/>
      <c r="DI281" s="129"/>
      <c r="DJ281" s="129"/>
      <c r="DK281" s="129"/>
      <c r="DL281" s="129"/>
      <c r="DM281" s="129"/>
      <c r="DN281" s="129"/>
      <c r="DO281" s="129"/>
      <c r="DP281" s="129"/>
      <c r="DQ281" s="129"/>
      <c r="DR281" s="129"/>
      <c r="DS281" s="129"/>
      <c r="DT281" s="129"/>
      <c r="DU281" s="129"/>
      <c r="DV281" s="129"/>
      <c r="DW281" s="129"/>
      <c r="DX281" s="129"/>
      <c r="DY281" s="129"/>
      <c r="DZ281" s="129"/>
      <c r="EA281" s="129"/>
      <c r="EB281" s="129"/>
      <c r="EC281" s="129"/>
      <c r="ED281" s="129"/>
      <c r="EE281" s="129"/>
      <c r="EF281" s="129"/>
      <c r="EG281" s="129"/>
      <c r="EH281" s="129"/>
      <c r="EI281" s="129"/>
      <c r="EJ281" s="129"/>
      <c r="EK281" s="129"/>
      <c r="EL281" s="129"/>
      <c r="EM281" s="129"/>
      <c r="EN281" s="129"/>
      <c r="EO281" s="129"/>
      <c r="EP281" s="129"/>
      <c r="EQ281" s="129"/>
      <c r="ER281" s="129"/>
      <c r="ES281" s="129"/>
      <c r="ET281" s="129"/>
      <c r="EU281" s="129"/>
      <c r="EV281" s="129"/>
      <c r="EW281" s="129"/>
      <c r="EX281" s="129"/>
      <c r="EY281" s="129"/>
      <c r="EZ281" s="129"/>
      <c r="FA281" s="129"/>
      <c r="FB281" s="129"/>
      <c r="FC281" s="129"/>
      <c r="FD281" s="129"/>
      <c r="FE281" s="129"/>
      <c r="FF281" s="129"/>
      <c r="FG281" s="129"/>
      <c r="FH281" s="129"/>
      <c r="FI281" s="129"/>
      <c r="FJ281" s="129"/>
      <c r="FK281" s="129"/>
      <c r="FL281" s="129"/>
      <c r="FM281" s="129"/>
      <c r="FN281" s="129"/>
      <c r="FO281" s="129"/>
      <c r="FP281" s="129"/>
      <c r="FQ281" s="129"/>
      <c r="FR281" s="129"/>
      <c r="FS281" s="129"/>
      <c r="FT281" s="129"/>
      <c r="FU281" s="129"/>
      <c r="FV281" s="129"/>
      <c r="FW281" s="129"/>
      <c r="FX281" s="129"/>
      <c r="FY281" s="129"/>
      <c r="FZ281" s="129"/>
      <c r="GA281" s="129"/>
      <c r="GB281" s="129"/>
      <c r="GC281" s="129"/>
      <c r="GD281" s="129"/>
      <c r="GE281" s="129"/>
      <c r="GF281" s="129"/>
      <c r="GG281" s="129"/>
      <c r="GH281" s="129"/>
      <c r="GI281" s="129"/>
      <c r="GJ281" s="129"/>
      <c r="GK281" s="129"/>
      <c r="GL281" s="129"/>
      <c r="GM281" s="129"/>
      <c r="GN281" s="129"/>
      <c r="GO281" s="129"/>
      <c r="GP281" s="129"/>
      <c r="GQ281" s="129"/>
      <c r="GR281" s="129"/>
      <c r="GS281" s="129"/>
      <c r="GT281" s="129"/>
      <c r="GU281" s="129"/>
      <c r="GV281" s="129"/>
      <c r="GW281" s="129"/>
      <c r="GX281" s="129"/>
      <c r="GY281" s="129"/>
      <c r="GZ281" s="129"/>
      <c r="HA281" s="129"/>
      <c r="HB281" s="129"/>
      <c r="HC281" s="129"/>
      <c r="HD281" s="129"/>
      <c r="HE281" s="129"/>
      <c r="HF281" s="129"/>
      <c r="HG281" s="129"/>
      <c r="HH281" s="129"/>
      <c r="HI281" s="129"/>
      <c r="HJ281" s="129"/>
      <c r="HK281" s="129"/>
      <c r="HL281" s="129"/>
      <c r="HM281" s="129"/>
      <c r="HN281" s="129"/>
      <c r="HO281" s="129"/>
      <c r="HP281" s="129"/>
      <c r="HQ281" s="129"/>
      <c r="HR281" s="129"/>
      <c r="HS281" s="129"/>
      <c r="HT281" s="129"/>
      <c r="HU281" s="129"/>
      <c r="HV281" s="129"/>
      <c r="HW281" s="129"/>
      <c r="HX281" s="129"/>
      <c r="HY281" s="129"/>
      <c r="HZ281" s="129"/>
      <c r="IA281" s="129"/>
      <c r="IB281" s="129"/>
      <c r="IC281" s="129"/>
      <c r="ID281" s="129"/>
      <c r="IE281" s="129"/>
      <c r="IF281" s="129"/>
      <c r="IG281" s="129"/>
      <c r="IH281" s="129"/>
      <c r="II281" s="129"/>
      <c r="IJ281" s="129"/>
      <c r="IK281" s="129"/>
      <c r="IL281" s="129"/>
      <c r="IM281" s="129"/>
      <c r="IN281" s="129"/>
      <c r="IO281" s="129"/>
      <c r="IP281" s="129"/>
      <c r="IQ281" s="129"/>
      <c r="IR281" s="129"/>
      <c r="IS281" s="129"/>
      <c r="IT281" s="129"/>
    </row>
    <row r="282" spans="1:254" ht="51" x14ac:dyDescent="0.2">
      <c r="A282" s="130" t="s">
        <v>328</v>
      </c>
      <c r="B282" s="147" t="s">
        <v>281</v>
      </c>
      <c r="C282" s="132" t="s">
        <v>200</v>
      </c>
      <c r="D282" s="132" t="s">
        <v>28</v>
      </c>
      <c r="E282" s="132" t="s">
        <v>219</v>
      </c>
      <c r="F282" s="132"/>
      <c r="G282" s="174">
        <f>SUM(G283:G284)</f>
        <v>500</v>
      </c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  <c r="CA282" s="91"/>
      <c r="CB282" s="91"/>
      <c r="CC282" s="91"/>
      <c r="CD282" s="91"/>
      <c r="CE282" s="91"/>
      <c r="CF282" s="91"/>
      <c r="CG282" s="91"/>
      <c r="CH282" s="91"/>
      <c r="CI282" s="91"/>
      <c r="CJ282" s="91"/>
      <c r="CK282" s="91"/>
      <c r="CL282" s="91"/>
      <c r="CM282" s="91"/>
      <c r="CN282" s="91"/>
      <c r="CO282" s="91"/>
      <c r="CP282" s="91"/>
      <c r="CQ282" s="91"/>
      <c r="CR282" s="91"/>
      <c r="CS282" s="91"/>
      <c r="CT282" s="91"/>
      <c r="CU282" s="91"/>
      <c r="CV282" s="91"/>
      <c r="CW282" s="91"/>
      <c r="CX282" s="91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1"/>
      <c r="HT282" s="91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  <c r="IT282" s="91"/>
    </row>
    <row r="283" spans="1:254" ht="25.5" x14ac:dyDescent="0.2">
      <c r="A283" s="125" t="s">
        <v>283</v>
      </c>
      <c r="B283" s="137" t="s">
        <v>281</v>
      </c>
      <c r="C283" s="127" t="s">
        <v>200</v>
      </c>
      <c r="D283" s="127" t="s">
        <v>28</v>
      </c>
      <c r="E283" s="127" t="s">
        <v>219</v>
      </c>
      <c r="F283" s="127" t="s">
        <v>32</v>
      </c>
      <c r="G283" s="165">
        <v>2</v>
      </c>
    </row>
    <row r="284" spans="1:254" x14ac:dyDescent="0.2">
      <c r="A284" s="125" t="s">
        <v>175</v>
      </c>
      <c r="B284" s="137" t="s">
        <v>281</v>
      </c>
      <c r="C284" s="127" t="s">
        <v>200</v>
      </c>
      <c r="D284" s="127" t="s">
        <v>28</v>
      </c>
      <c r="E284" s="127" t="s">
        <v>219</v>
      </c>
      <c r="F284" s="127" t="s">
        <v>176</v>
      </c>
      <c r="G284" s="165">
        <v>498</v>
      </c>
    </row>
    <row r="285" spans="1:254" ht="51" x14ac:dyDescent="0.2">
      <c r="A285" s="130" t="s">
        <v>328</v>
      </c>
      <c r="B285" s="147" t="s">
        <v>281</v>
      </c>
      <c r="C285" s="132" t="s">
        <v>200</v>
      </c>
      <c r="D285" s="132" t="s">
        <v>28</v>
      </c>
      <c r="E285" s="132" t="s">
        <v>221</v>
      </c>
      <c r="F285" s="127"/>
      <c r="G285" s="165">
        <f>SUM(G286:G287)</f>
        <v>50</v>
      </c>
    </row>
    <row r="286" spans="1:254" ht="25.5" x14ac:dyDescent="0.2">
      <c r="A286" s="125" t="s">
        <v>283</v>
      </c>
      <c r="B286" s="137" t="s">
        <v>281</v>
      </c>
      <c r="C286" s="127" t="s">
        <v>200</v>
      </c>
      <c r="D286" s="127" t="s">
        <v>28</v>
      </c>
      <c r="E286" s="127" t="s">
        <v>221</v>
      </c>
      <c r="F286" s="127" t="s">
        <v>32</v>
      </c>
      <c r="G286" s="165">
        <v>1</v>
      </c>
    </row>
    <row r="287" spans="1:254" x14ac:dyDescent="0.2">
      <c r="A287" s="125" t="s">
        <v>175</v>
      </c>
      <c r="B287" s="137" t="s">
        <v>281</v>
      </c>
      <c r="C287" s="127" t="s">
        <v>200</v>
      </c>
      <c r="D287" s="127" t="s">
        <v>28</v>
      </c>
      <c r="E287" s="127" t="s">
        <v>221</v>
      </c>
      <c r="F287" s="127" t="s">
        <v>176</v>
      </c>
      <c r="G287" s="165">
        <v>49</v>
      </c>
    </row>
    <row r="288" spans="1:254" ht="13.5" x14ac:dyDescent="0.25">
      <c r="A288" s="120" t="s">
        <v>76</v>
      </c>
      <c r="B288" s="202" t="s">
        <v>281</v>
      </c>
      <c r="C288" s="122" t="s">
        <v>200</v>
      </c>
      <c r="D288" s="122" t="s">
        <v>28</v>
      </c>
      <c r="E288" s="122" t="s">
        <v>329</v>
      </c>
      <c r="F288" s="122"/>
      <c r="G288" s="170">
        <f>SUM(G289+G291)</f>
        <v>9990.64</v>
      </c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  <c r="AL288" s="163"/>
      <c r="AM288" s="163"/>
      <c r="AN288" s="163"/>
      <c r="AO288" s="163"/>
      <c r="AP288" s="163"/>
      <c r="AQ288" s="163"/>
      <c r="AR288" s="163"/>
      <c r="AS288" s="163"/>
      <c r="AT288" s="163"/>
      <c r="AU288" s="163"/>
      <c r="AV288" s="163"/>
      <c r="AW288" s="163"/>
      <c r="AX288" s="163"/>
      <c r="AY288" s="163"/>
      <c r="AZ288" s="163"/>
      <c r="BA288" s="163"/>
      <c r="BB288" s="163"/>
      <c r="BC288" s="163"/>
      <c r="BD288" s="163"/>
      <c r="BE288" s="163"/>
      <c r="BF288" s="163"/>
      <c r="BG288" s="163"/>
      <c r="BH288" s="163"/>
      <c r="BI288" s="163"/>
      <c r="BJ288" s="163"/>
      <c r="BK288" s="163"/>
      <c r="BL288" s="163"/>
      <c r="BM288" s="163"/>
      <c r="BN288" s="163"/>
      <c r="BO288" s="163"/>
      <c r="BP288" s="163"/>
      <c r="BQ288" s="163"/>
      <c r="BR288" s="163"/>
      <c r="BS288" s="163"/>
      <c r="BT288" s="163"/>
      <c r="BU288" s="163"/>
      <c r="BV288" s="163"/>
      <c r="BW288" s="163"/>
      <c r="BX288" s="163"/>
      <c r="BY288" s="163"/>
      <c r="BZ288" s="163"/>
      <c r="CA288" s="163"/>
      <c r="CB288" s="163"/>
      <c r="CC288" s="163"/>
      <c r="CD288" s="163"/>
      <c r="CE288" s="163"/>
      <c r="CF288" s="163"/>
      <c r="CG288" s="163"/>
      <c r="CH288" s="163"/>
      <c r="CI288" s="163"/>
      <c r="CJ288" s="163"/>
      <c r="CK288" s="163"/>
      <c r="CL288" s="163"/>
      <c r="CM288" s="163"/>
      <c r="CN288" s="163"/>
      <c r="CO288" s="163"/>
      <c r="CP288" s="163"/>
      <c r="CQ288" s="163"/>
      <c r="CR288" s="163"/>
      <c r="CS288" s="163"/>
      <c r="CT288" s="163"/>
      <c r="CU288" s="163"/>
      <c r="CV288" s="163"/>
      <c r="CW288" s="163"/>
      <c r="CX288" s="163"/>
      <c r="CY288" s="163"/>
      <c r="CZ288" s="163"/>
      <c r="DA288" s="163"/>
      <c r="DB288" s="163"/>
      <c r="DC288" s="163"/>
      <c r="DD288" s="163"/>
      <c r="DE288" s="163"/>
      <c r="DF288" s="163"/>
      <c r="DG288" s="163"/>
      <c r="DH288" s="163"/>
      <c r="DI288" s="163"/>
      <c r="DJ288" s="163"/>
      <c r="DK288" s="163"/>
      <c r="DL288" s="163"/>
      <c r="DM288" s="163"/>
      <c r="DN288" s="163"/>
      <c r="DO288" s="163"/>
      <c r="DP288" s="163"/>
      <c r="DQ288" s="163"/>
      <c r="DR288" s="163"/>
      <c r="DS288" s="163"/>
      <c r="DT288" s="163"/>
      <c r="DU288" s="163"/>
      <c r="DV288" s="163"/>
      <c r="DW288" s="163"/>
      <c r="DX288" s="163"/>
      <c r="DY288" s="163"/>
      <c r="DZ288" s="163"/>
      <c r="EA288" s="163"/>
      <c r="EB288" s="163"/>
      <c r="EC288" s="163"/>
      <c r="ED288" s="163"/>
      <c r="EE288" s="163"/>
      <c r="EF288" s="163"/>
      <c r="EG288" s="163"/>
      <c r="EH288" s="163"/>
      <c r="EI288" s="163"/>
      <c r="EJ288" s="163"/>
      <c r="EK288" s="163"/>
      <c r="EL288" s="163"/>
      <c r="EM288" s="163"/>
      <c r="EN288" s="163"/>
      <c r="EO288" s="163"/>
      <c r="EP288" s="163"/>
      <c r="EQ288" s="163"/>
      <c r="ER288" s="163"/>
      <c r="ES288" s="163"/>
      <c r="ET288" s="163"/>
      <c r="EU288" s="163"/>
      <c r="EV288" s="163"/>
      <c r="EW288" s="163"/>
      <c r="EX288" s="163"/>
      <c r="EY288" s="163"/>
      <c r="EZ288" s="163"/>
      <c r="FA288" s="163"/>
      <c r="FB288" s="163"/>
      <c r="FC288" s="163"/>
      <c r="FD288" s="163"/>
      <c r="FE288" s="163"/>
      <c r="FF288" s="163"/>
      <c r="FG288" s="163"/>
      <c r="FH288" s="163"/>
      <c r="FI288" s="163"/>
      <c r="FJ288" s="163"/>
      <c r="FK288" s="163"/>
      <c r="FL288" s="163"/>
      <c r="FM288" s="163"/>
      <c r="FN288" s="163"/>
      <c r="FO288" s="163"/>
      <c r="FP288" s="163"/>
      <c r="FQ288" s="163"/>
      <c r="FR288" s="163"/>
      <c r="FS288" s="163"/>
      <c r="FT288" s="163"/>
      <c r="FU288" s="163"/>
      <c r="FV288" s="163"/>
      <c r="FW288" s="163"/>
      <c r="FX288" s="163"/>
      <c r="FY288" s="163"/>
      <c r="FZ288" s="163"/>
      <c r="GA288" s="163"/>
      <c r="GB288" s="163"/>
      <c r="GC288" s="163"/>
      <c r="GD288" s="163"/>
      <c r="GE288" s="163"/>
      <c r="GF288" s="163"/>
      <c r="GG288" s="163"/>
      <c r="GH288" s="163"/>
      <c r="GI288" s="163"/>
      <c r="GJ288" s="163"/>
      <c r="GK288" s="163"/>
      <c r="GL288" s="163"/>
      <c r="GM288" s="163"/>
      <c r="GN288" s="163"/>
      <c r="GO288" s="163"/>
      <c r="GP288" s="163"/>
      <c r="GQ288" s="163"/>
      <c r="GR288" s="163"/>
      <c r="GS288" s="163"/>
      <c r="GT288" s="163"/>
      <c r="GU288" s="163"/>
      <c r="GV288" s="163"/>
      <c r="GW288" s="163"/>
      <c r="GX288" s="163"/>
      <c r="GY288" s="163"/>
      <c r="GZ288" s="163"/>
      <c r="HA288" s="163"/>
      <c r="HB288" s="163"/>
      <c r="HC288" s="163"/>
      <c r="HD288" s="163"/>
      <c r="HE288" s="163"/>
      <c r="HF288" s="163"/>
      <c r="HG288" s="163"/>
      <c r="HH288" s="163"/>
      <c r="HI288" s="163"/>
      <c r="HJ288" s="163"/>
      <c r="HK288" s="163"/>
      <c r="HL288" s="163"/>
      <c r="HM288" s="163"/>
      <c r="HN288" s="163"/>
      <c r="HO288" s="163"/>
      <c r="HP288" s="163"/>
      <c r="HQ288" s="163"/>
      <c r="HR288" s="163"/>
      <c r="HS288" s="163"/>
      <c r="HT288" s="163"/>
      <c r="HU288" s="163"/>
      <c r="HV288" s="163"/>
      <c r="HW288" s="163"/>
      <c r="HX288" s="163"/>
      <c r="HY288" s="163"/>
      <c r="HZ288" s="163"/>
      <c r="IA288" s="163"/>
      <c r="IB288" s="163"/>
      <c r="IC288" s="163"/>
      <c r="ID288" s="163"/>
      <c r="IE288" s="163"/>
      <c r="IF288" s="163"/>
      <c r="IG288" s="163"/>
      <c r="IH288" s="163"/>
      <c r="II288" s="163"/>
      <c r="IJ288" s="163"/>
      <c r="IK288" s="163"/>
      <c r="IL288" s="163"/>
      <c r="IM288" s="163"/>
      <c r="IN288" s="163"/>
      <c r="IO288" s="163"/>
      <c r="IP288" s="163"/>
      <c r="IQ288" s="163"/>
      <c r="IR288" s="163"/>
      <c r="IS288" s="163"/>
      <c r="IT288" s="163"/>
    </row>
    <row r="289" spans="1:254" ht="76.5" x14ac:dyDescent="0.2">
      <c r="A289" s="130" t="s">
        <v>222</v>
      </c>
      <c r="B289" s="131" t="s">
        <v>281</v>
      </c>
      <c r="C289" s="132" t="s">
        <v>200</v>
      </c>
      <c r="D289" s="132" t="s">
        <v>28</v>
      </c>
      <c r="E289" s="132" t="s">
        <v>223</v>
      </c>
      <c r="F289" s="132"/>
      <c r="G289" s="174">
        <f>SUM(G290)</f>
        <v>9590.64</v>
      </c>
    </row>
    <row r="290" spans="1:254" ht="13.5" x14ac:dyDescent="0.25">
      <c r="A290" s="125" t="s">
        <v>175</v>
      </c>
      <c r="B290" s="137" t="s">
        <v>281</v>
      </c>
      <c r="C290" s="127" t="s">
        <v>200</v>
      </c>
      <c r="D290" s="127" t="s">
        <v>28</v>
      </c>
      <c r="E290" s="132" t="s">
        <v>223</v>
      </c>
      <c r="F290" s="127" t="s">
        <v>176</v>
      </c>
      <c r="G290" s="165">
        <v>9590.64</v>
      </c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  <c r="AG290" s="163"/>
      <c r="AH290" s="163"/>
      <c r="AI290" s="163"/>
      <c r="AJ290" s="163"/>
      <c r="AK290" s="163"/>
      <c r="AL290" s="163"/>
      <c r="AM290" s="163"/>
      <c r="AN290" s="163"/>
      <c r="AO290" s="163"/>
      <c r="AP290" s="163"/>
      <c r="AQ290" s="163"/>
      <c r="AR290" s="163"/>
      <c r="AS290" s="163"/>
      <c r="AT290" s="163"/>
      <c r="AU290" s="163"/>
      <c r="AV290" s="163"/>
      <c r="AW290" s="163"/>
      <c r="AX290" s="163"/>
      <c r="AY290" s="163"/>
      <c r="AZ290" s="163"/>
      <c r="BA290" s="163"/>
      <c r="BB290" s="163"/>
      <c r="BC290" s="163"/>
      <c r="BD290" s="163"/>
      <c r="BE290" s="163"/>
      <c r="BF290" s="163"/>
      <c r="BG290" s="163"/>
      <c r="BH290" s="163"/>
      <c r="BI290" s="163"/>
      <c r="BJ290" s="163"/>
      <c r="BK290" s="163"/>
      <c r="BL290" s="163"/>
      <c r="BM290" s="163"/>
      <c r="BN290" s="163"/>
      <c r="BO290" s="163"/>
      <c r="BP290" s="163"/>
      <c r="BQ290" s="163"/>
      <c r="BR290" s="163"/>
      <c r="BS290" s="163"/>
      <c r="BT290" s="163"/>
      <c r="BU290" s="163"/>
      <c r="BV290" s="163"/>
      <c r="BW290" s="163"/>
      <c r="BX290" s="163"/>
      <c r="BY290" s="163"/>
      <c r="BZ290" s="163"/>
      <c r="CA290" s="163"/>
      <c r="CB290" s="163"/>
      <c r="CC290" s="163"/>
      <c r="CD290" s="163"/>
      <c r="CE290" s="163"/>
      <c r="CF290" s="163"/>
      <c r="CG290" s="163"/>
      <c r="CH290" s="163"/>
      <c r="CI290" s="163"/>
      <c r="CJ290" s="163"/>
      <c r="CK290" s="163"/>
      <c r="CL290" s="163"/>
      <c r="CM290" s="163"/>
      <c r="CN290" s="163"/>
      <c r="CO290" s="163"/>
      <c r="CP290" s="163"/>
      <c r="CQ290" s="163"/>
      <c r="CR290" s="163"/>
      <c r="CS290" s="163"/>
      <c r="CT290" s="163"/>
      <c r="CU290" s="163"/>
      <c r="CV290" s="163"/>
      <c r="CW290" s="163"/>
      <c r="CX290" s="163"/>
      <c r="CY290" s="163"/>
      <c r="CZ290" s="163"/>
      <c r="DA290" s="163"/>
      <c r="DB290" s="163"/>
      <c r="DC290" s="163"/>
      <c r="DD290" s="163"/>
      <c r="DE290" s="163"/>
      <c r="DF290" s="163"/>
      <c r="DG290" s="163"/>
      <c r="DH290" s="163"/>
      <c r="DI290" s="163"/>
      <c r="DJ290" s="163"/>
      <c r="DK290" s="163"/>
      <c r="DL290" s="163"/>
      <c r="DM290" s="163"/>
      <c r="DN290" s="163"/>
      <c r="DO290" s="163"/>
      <c r="DP290" s="163"/>
      <c r="DQ290" s="163"/>
      <c r="DR290" s="163"/>
      <c r="DS290" s="163"/>
      <c r="DT290" s="163"/>
      <c r="DU290" s="163"/>
      <c r="DV290" s="163"/>
      <c r="DW290" s="163"/>
      <c r="DX290" s="163"/>
      <c r="DY290" s="163"/>
      <c r="DZ290" s="163"/>
      <c r="EA290" s="163"/>
      <c r="EB290" s="163"/>
      <c r="EC290" s="163"/>
      <c r="ED290" s="163"/>
      <c r="EE290" s="163"/>
      <c r="EF290" s="163"/>
      <c r="EG290" s="163"/>
      <c r="EH290" s="163"/>
      <c r="EI290" s="163"/>
      <c r="EJ290" s="163"/>
      <c r="EK290" s="163"/>
      <c r="EL290" s="163"/>
      <c r="EM290" s="163"/>
      <c r="EN290" s="163"/>
      <c r="EO290" s="163"/>
      <c r="EP290" s="163"/>
      <c r="EQ290" s="163"/>
      <c r="ER290" s="163"/>
      <c r="ES290" s="163"/>
      <c r="ET290" s="163"/>
      <c r="EU290" s="163"/>
      <c r="EV290" s="163"/>
      <c r="EW290" s="163"/>
      <c r="EX290" s="163"/>
      <c r="EY290" s="163"/>
      <c r="EZ290" s="163"/>
      <c r="FA290" s="163"/>
      <c r="FB290" s="163"/>
      <c r="FC290" s="163"/>
      <c r="FD290" s="163"/>
      <c r="FE290" s="163"/>
      <c r="FF290" s="163"/>
      <c r="FG290" s="163"/>
      <c r="FH290" s="163"/>
      <c r="FI290" s="163"/>
      <c r="FJ290" s="163"/>
      <c r="FK290" s="163"/>
      <c r="FL290" s="163"/>
      <c r="FM290" s="163"/>
      <c r="FN290" s="163"/>
      <c r="FO290" s="163"/>
      <c r="FP290" s="163"/>
      <c r="FQ290" s="163"/>
      <c r="FR290" s="163"/>
      <c r="FS290" s="163"/>
      <c r="FT290" s="163"/>
      <c r="FU290" s="163"/>
      <c r="FV290" s="163"/>
      <c r="FW290" s="163"/>
      <c r="FX290" s="163"/>
      <c r="FY290" s="163"/>
      <c r="FZ290" s="163"/>
      <c r="GA290" s="163"/>
      <c r="GB290" s="163"/>
      <c r="GC290" s="163"/>
      <c r="GD290" s="163"/>
      <c r="GE290" s="163"/>
      <c r="GF290" s="163"/>
      <c r="GG290" s="163"/>
      <c r="GH290" s="163"/>
      <c r="GI290" s="163"/>
      <c r="GJ290" s="163"/>
      <c r="GK290" s="163"/>
      <c r="GL290" s="163"/>
      <c r="GM290" s="163"/>
      <c r="GN290" s="163"/>
      <c r="GO290" s="163"/>
      <c r="GP290" s="163"/>
      <c r="GQ290" s="163"/>
      <c r="GR290" s="163"/>
      <c r="GS290" s="163"/>
      <c r="GT290" s="163"/>
      <c r="GU290" s="163"/>
      <c r="GV290" s="163"/>
      <c r="GW290" s="163"/>
      <c r="GX290" s="163"/>
      <c r="GY290" s="163"/>
      <c r="GZ290" s="163"/>
      <c r="HA290" s="163"/>
      <c r="HB290" s="163"/>
      <c r="HC290" s="163"/>
      <c r="HD290" s="163"/>
      <c r="HE290" s="163"/>
      <c r="HF290" s="163"/>
      <c r="HG290" s="163"/>
      <c r="HH290" s="163"/>
      <c r="HI290" s="163"/>
      <c r="HJ290" s="163"/>
      <c r="HK290" s="163"/>
      <c r="HL290" s="163"/>
      <c r="HM290" s="163"/>
      <c r="HN290" s="163"/>
      <c r="HO290" s="163"/>
      <c r="HP290" s="163"/>
      <c r="HQ290" s="163"/>
      <c r="HR290" s="163"/>
      <c r="HS290" s="163"/>
      <c r="HT290" s="163"/>
      <c r="HU290" s="163"/>
      <c r="HV290" s="163"/>
      <c r="HW290" s="163"/>
      <c r="HX290" s="163"/>
      <c r="HY290" s="163"/>
      <c r="HZ290" s="163"/>
      <c r="IA290" s="163"/>
      <c r="IB290" s="163"/>
      <c r="IC290" s="163"/>
      <c r="ID290" s="163"/>
      <c r="IE290" s="163"/>
      <c r="IF290" s="163"/>
      <c r="IG290" s="163"/>
      <c r="IH290" s="163"/>
      <c r="II290" s="163"/>
      <c r="IJ290" s="163"/>
      <c r="IK290" s="163"/>
      <c r="IL290" s="163"/>
      <c r="IM290" s="163"/>
      <c r="IN290" s="163"/>
      <c r="IO290" s="163"/>
      <c r="IP290" s="163"/>
      <c r="IQ290" s="163"/>
      <c r="IR290" s="163"/>
      <c r="IS290" s="163"/>
      <c r="IT290" s="163"/>
    </row>
    <row r="291" spans="1:254" ht="76.5" x14ac:dyDescent="0.2">
      <c r="A291" s="175" t="s">
        <v>330</v>
      </c>
      <c r="B291" s="147" t="s">
        <v>281</v>
      </c>
      <c r="C291" s="147" t="s">
        <v>200</v>
      </c>
      <c r="D291" s="147" t="s">
        <v>28</v>
      </c>
      <c r="E291" s="147" t="s">
        <v>225</v>
      </c>
      <c r="F291" s="147"/>
      <c r="G291" s="133">
        <f>SUM(G292)</f>
        <v>400</v>
      </c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  <c r="BZ291" s="91"/>
      <c r="CA291" s="91"/>
      <c r="CB291" s="91"/>
      <c r="CC291" s="91"/>
      <c r="CD291" s="91"/>
      <c r="CE291" s="91"/>
      <c r="CF291" s="91"/>
      <c r="CG291" s="91"/>
      <c r="CH291" s="91"/>
      <c r="CI291" s="91"/>
      <c r="CJ291" s="91"/>
      <c r="CK291" s="91"/>
      <c r="CL291" s="91"/>
      <c r="CM291" s="91"/>
      <c r="CN291" s="91"/>
      <c r="CO291" s="91"/>
      <c r="CP291" s="91"/>
      <c r="CQ291" s="91"/>
      <c r="CR291" s="91"/>
      <c r="CS291" s="91"/>
      <c r="CT291" s="91"/>
      <c r="CU291" s="91"/>
      <c r="CV291" s="91"/>
      <c r="CW291" s="91"/>
      <c r="CX291" s="91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1"/>
      <c r="HT291" s="91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  <c r="IT291" s="91"/>
    </row>
    <row r="292" spans="1:254" ht="25.5" x14ac:dyDescent="0.2">
      <c r="A292" s="125" t="s">
        <v>283</v>
      </c>
      <c r="B292" s="137" t="s">
        <v>281</v>
      </c>
      <c r="C292" s="137" t="s">
        <v>200</v>
      </c>
      <c r="D292" s="137" t="s">
        <v>28</v>
      </c>
      <c r="E292" s="137" t="s">
        <v>225</v>
      </c>
      <c r="F292" s="137" t="s">
        <v>32</v>
      </c>
      <c r="G292" s="128">
        <v>400</v>
      </c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  <c r="AH292" s="129"/>
      <c r="AI292" s="129"/>
      <c r="AJ292" s="129"/>
      <c r="AK292" s="129"/>
      <c r="AL292" s="129"/>
      <c r="AM292" s="129"/>
      <c r="AN292" s="129"/>
      <c r="AO292" s="129"/>
      <c r="AP292" s="129"/>
      <c r="AQ292" s="129"/>
      <c r="AR292" s="129"/>
      <c r="AS292" s="129"/>
      <c r="AT292" s="129"/>
      <c r="AU292" s="129"/>
      <c r="AV292" s="129"/>
      <c r="AW292" s="129"/>
      <c r="AX292" s="129"/>
      <c r="AY292" s="129"/>
      <c r="AZ292" s="129"/>
      <c r="BA292" s="129"/>
      <c r="BB292" s="129"/>
      <c r="BC292" s="129"/>
      <c r="BD292" s="129"/>
      <c r="BE292" s="129"/>
      <c r="BF292" s="129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  <c r="BT292" s="129"/>
      <c r="BU292" s="129"/>
      <c r="BV292" s="129"/>
      <c r="BW292" s="129"/>
      <c r="BX292" s="129"/>
      <c r="BY292" s="129"/>
      <c r="BZ292" s="129"/>
      <c r="CA292" s="129"/>
      <c r="CB292" s="129"/>
      <c r="CC292" s="129"/>
      <c r="CD292" s="129"/>
      <c r="CE292" s="129"/>
      <c r="CF292" s="129"/>
      <c r="CG292" s="129"/>
      <c r="CH292" s="129"/>
      <c r="CI292" s="129"/>
      <c r="CJ292" s="129"/>
      <c r="CK292" s="129"/>
      <c r="CL292" s="129"/>
      <c r="CM292" s="129"/>
      <c r="CN292" s="129"/>
      <c r="CO292" s="129"/>
      <c r="CP292" s="129"/>
      <c r="CQ292" s="129"/>
      <c r="CR292" s="129"/>
      <c r="CS292" s="129"/>
      <c r="CT292" s="129"/>
      <c r="CU292" s="129"/>
      <c r="CV292" s="129"/>
      <c r="CW292" s="129"/>
      <c r="CX292" s="129"/>
      <c r="CY292" s="129"/>
      <c r="CZ292" s="129"/>
      <c r="DA292" s="129"/>
      <c r="DB292" s="129"/>
      <c r="DC292" s="129"/>
      <c r="DD292" s="129"/>
      <c r="DE292" s="129"/>
      <c r="DF292" s="129"/>
      <c r="DG292" s="129"/>
      <c r="DH292" s="129"/>
      <c r="DI292" s="129"/>
      <c r="DJ292" s="129"/>
      <c r="DK292" s="129"/>
      <c r="DL292" s="129"/>
      <c r="DM292" s="129"/>
      <c r="DN292" s="129"/>
      <c r="DO292" s="129"/>
      <c r="DP292" s="129"/>
      <c r="DQ292" s="129"/>
      <c r="DR292" s="129"/>
      <c r="DS292" s="129"/>
      <c r="DT292" s="129"/>
      <c r="DU292" s="129"/>
      <c r="DV292" s="129"/>
      <c r="DW292" s="129"/>
      <c r="DX292" s="129"/>
      <c r="DY292" s="129"/>
      <c r="DZ292" s="129"/>
      <c r="EA292" s="129"/>
      <c r="EB292" s="129"/>
      <c r="EC292" s="129"/>
      <c r="ED292" s="129"/>
      <c r="EE292" s="129"/>
      <c r="EF292" s="129"/>
      <c r="EG292" s="129"/>
      <c r="EH292" s="129"/>
      <c r="EI292" s="129"/>
      <c r="EJ292" s="129"/>
      <c r="EK292" s="129"/>
      <c r="EL292" s="129"/>
      <c r="EM292" s="129"/>
      <c r="EN292" s="129"/>
      <c r="EO292" s="129"/>
      <c r="EP292" s="129"/>
      <c r="EQ292" s="129"/>
      <c r="ER292" s="129"/>
      <c r="ES292" s="129"/>
      <c r="ET292" s="129"/>
      <c r="EU292" s="129"/>
      <c r="EV292" s="129"/>
      <c r="EW292" s="129"/>
      <c r="EX292" s="129"/>
      <c r="EY292" s="129"/>
      <c r="EZ292" s="129"/>
      <c r="FA292" s="129"/>
      <c r="FB292" s="129"/>
      <c r="FC292" s="129"/>
      <c r="FD292" s="129"/>
      <c r="FE292" s="129"/>
      <c r="FF292" s="129"/>
      <c r="FG292" s="129"/>
      <c r="FH292" s="129"/>
      <c r="FI292" s="129"/>
      <c r="FJ292" s="129"/>
      <c r="FK292" s="129"/>
      <c r="FL292" s="129"/>
      <c r="FM292" s="129"/>
      <c r="FN292" s="129"/>
      <c r="FO292" s="129"/>
      <c r="FP292" s="129"/>
      <c r="FQ292" s="129"/>
      <c r="FR292" s="129"/>
      <c r="FS292" s="129"/>
      <c r="FT292" s="129"/>
      <c r="FU292" s="129"/>
      <c r="FV292" s="129"/>
      <c r="FW292" s="129"/>
      <c r="FX292" s="129"/>
      <c r="FY292" s="129"/>
      <c r="FZ292" s="129"/>
      <c r="GA292" s="129"/>
      <c r="GB292" s="129"/>
      <c r="GC292" s="129"/>
      <c r="GD292" s="129"/>
      <c r="GE292" s="129"/>
      <c r="GF292" s="129"/>
      <c r="GG292" s="129"/>
      <c r="GH292" s="129"/>
      <c r="GI292" s="129"/>
      <c r="GJ292" s="129"/>
      <c r="GK292" s="129"/>
      <c r="GL292" s="129"/>
      <c r="GM292" s="129"/>
      <c r="GN292" s="129"/>
      <c r="GO292" s="129"/>
      <c r="GP292" s="129"/>
      <c r="GQ292" s="129"/>
      <c r="GR292" s="129"/>
      <c r="GS292" s="129"/>
      <c r="GT292" s="129"/>
      <c r="GU292" s="129"/>
      <c r="GV292" s="129"/>
      <c r="GW292" s="129"/>
      <c r="GX292" s="129"/>
      <c r="GY292" s="129"/>
      <c r="GZ292" s="129"/>
      <c r="HA292" s="129"/>
      <c r="HB292" s="129"/>
      <c r="HC292" s="129"/>
      <c r="HD292" s="129"/>
      <c r="HE292" s="129"/>
      <c r="HF292" s="129"/>
      <c r="HG292" s="129"/>
      <c r="HH292" s="129"/>
      <c r="HI292" s="129"/>
      <c r="HJ292" s="129"/>
      <c r="HK292" s="129"/>
      <c r="HL292" s="129"/>
      <c r="HM292" s="129"/>
      <c r="HN292" s="129"/>
      <c r="HO292" s="129"/>
      <c r="HP292" s="129"/>
      <c r="HQ292" s="129"/>
      <c r="HR292" s="129"/>
      <c r="HS292" s="129"/>
      <c r="HT292" s="129"/>
      <c r="HU292" s="129"/>
      <c r="HV292" s="129"/>
      <c r="HW292" s="129"/>
      <c r="HX292" s="129"/>
      <c r="HY292" s="129"/>
      <c r="HZ292" s="129"/>
      <c r="IA292" s="129"/>
      <c r="IB292" s="129"/>
      <c r="IC292" s="129"/>
      <c r="ID292" s="129"/>
      <c r="IE292" s="129"/>
      <c r="IF292" s="129"/>
      <c r="IG292" s="129"/>
      <c r="IH292" s="129"/>
      <c r="II292" s="129"/>
      <c r="IJ292" s="129"/>
      <c r="IK292" s="129"/>
      <c r="IL292" s="129"/>
      <c r="IM292" s="129"/>
      <c r="IN292" s="129"/>
      <c r="IO292" s="129"/>
      <c r="IP292" s="129"/>
      <c r="IQ292" s="129"/>
      <c r="IR292" s="129"/>
      <c r="IS292" s="129"/>
      <c r="IT292" s="129"/>
    </row>
    <row r="293" spans="1:254" s="91" customFormat="1" ht="14.25" x14ac:dyDescent="0.2">
      <c r="A293" s="197" t="s">
        <v>226</v>
      </c>
      <c r="B293" s="117" t="s">
        <v>281</v>
      </c>
      <c r="C293" s="141" t="s">
        <v>200</v>
      </c>
      <c r="D293" s="141" t="s">
        <v>34</v>
      </c>
      <c r="E293" s="141"/>
      <c r="F293" s="141"/>
      <c r="G293" s="198">
        <f>SUM(G294)</f>
        <v>23245</v>
      </c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95"/>
      <c r="BX293" s="95"/>
      <c r="BY293" s="95"/>
      <c r="BZ293" s="95"/>
      <c r="CA293" s="95"/>
      <c r="CB293" s="95"/>
      <c r="CC293" s="95"/>
      <c r="CD293" s="95"/>
      <c r="CE293" s="95"/>
      <c r="CF293" s="95"/>
      <c r="CG293" s="95"/>
      <c r="CH293" s="95"/>
      <c r="CI293" s="95"/>
      <c r="CJ293" s="95"/>
      <c r="CK293" s="95"/>
      <c r="CL293" s="95"/>
      <c r="CM293" s="95"/>
      <c r="CN293" s="95"/>
      <c r="CO293" s="95"/>
      <c r="CP293" s="95"/>
      <c r="CQ293" s="95"/>
      <c r="CR293" s="95"/>
      <c r="CS293" s="95"/>
      <c r="CT293" s="95"/>
      <c r="CU293" s="95"/>
      <c r="CV293" s="95"/>
      <c r="CW293" s="95"/>
      <c r="CX293" s="95"/>
      <c r="CY293" s="95"/>
      <c r="CZ293" s="95"/>
      <c r="DA293" s="95"/>
      <c r="DB293" s="95"/>
      <c r="DC293" s="95"/>
      <c r="DD293" s="95"/>
      <c r="DE293" s="95"/>
      <c r="DF293" s="95"/>
      <c r="DG293" s="95"/>
      <c r="DH293" s="95"/>
      <c r="DI293" s="95"/>
      <c r="DJ293" s="95"/>
      <c r="DK293" s="95"/>
      <c r="DL293" s="95"/>
      <c r="DM293" s="95"/>
      <c r="DN293" s="95"/>
      <c r="DO293" s="95"/>
      <c r="DP293" s="95"/>
      <c r="DQ293" s="95"/>
      <c r="DR293" s="95"/>
      <c r="DS293" s="95"/>
      <c r="DT293" s="95"/>
      <c r="DU293" s="95"/>
      <c r="DV293" s="95"/>
      <c r="DW293" s="95"/>
      <c r="DX293" s="95"/>
      <c r="DY293" s="95"/>
      <c r="DZ293" s="95"/>
      <c r="EA293" s="95"/>
      <c r="EB293" s="95"/>
      <c r="EC293" s="95"/>
      <c r="ED293" s="95"/>
      <c r="EE293" s="95"/>
      <c r="EF293" s="95"/>
      <c r="EG293" s="95"/>
      <c r="EH293" s="95"/>
      <c r="EI293" s="95"/>
      <c r="EJ293" s="95"/>
      <c r="EK293" s="95"/>
      <c r="EL293" s="95"/>
      <c r="EM293" s="95"/>
      <c r="EN293" s="95"/>
      <c r="EO293" s="95"/>
      <c r="EP293" s="95"/>
      <c r="EQ293" s="95"/>
      <c r="ER293" s="95"/>
      <c r="ES293" s="95"/>
      <c r="ET293" s="95"/>
      <c r="EU293" s="95"/>
      <c r="EV293" s="95"/>
      <c r="EW293" s="95"/>
      <c r="EX293" s="95"/>
      <c r="EY293" s="95"/>
      <c r="EZ293" s="95"/>
      <c r="FA293" s="95"/>
      <c r="FB293" s="95"/>
      <c r="FC293" s="95"/>
      <c r="FD293" s="95"/>
      <c r="FE293" s="95"/>
      <c r="FF293" s="95"/>
      <c r="FG293" s="95"/>
      <c r="FH293" s="95"/>
      <c r="FI293" s="95"/>
      <c r="FJ293" s="95"/>
      <c r="FK293" s="95"/>
      <c r="FL293" s="95"/>
      <c r="FM293" s="95"/>
      <c r="FN293" s="95"/>
      <c r="FO293" s="95"/>
      <c r="FP293" s="95"/>
      <c r="FQ293" s="95"/>
      <c r="FR293" s="95"/>
      <c r="FS293" s="95"/>
      <c r="FT293" s="95"/>
      <c r="FU293" s="95"/>
      <c r="FV293" s="95"/>
      <c r="FW293" s="95"/>
      <c r="FX293" s="95"/>
      <c r="FY293" s="95"/>
      <c r="FZ293" s="95"/>
      <c r="GA293" s="95"/>
      <c r="GB293" s="95"/>
      <c r="GC293" s="95"/>
      <c r="GD293" s="95"/>
      <c r="GE293" s="95"/>
      <c r="GF293" s="95"/>
      <c r="GG293" s="95"/>
      <c r="GH293" s="95"/>
      <c r="GI293" s="95"/>
      <c r="GJ293" s="95"/>
      <c r="GK293" s="95"/>
      <c r="GL293" s="95"/>
      <c r="GM293" s="95"/>
      <c r="GN293" s="95"/>
      <c r="GO293" s="95"/>
      <c r="GP293" s="95"/>
      <c r="GQ293" s="95"/>
      <c r="GR293" s="95"/>
      <c r="GS293" s="95"/>
      <c r="GT293" s="95"/>
      <c r="GU293" s="95"/>
      <c r="GV293" s="95"/>
      <c r="GW293" s="95"/>
      <c r="GX293" s="95"/>
      <c r="GY293" s="95"/>
      <c r="GZ293" s="95"/>
      <c r="HA293" s="95"/>
      <c r="HB293" s="95"/>
      <c r="HC293" s="95"/>
      <c r="HD293" s="95"/>
      <c r="HE293" s="95"/>
      <c r="HF293" s="95"/>
      <c r="HG293" s="95"/>
      <c r="HH293" s="95"/>
      <c r="HI293" s="95"/>
      <c r="HJ293" s="95"/>
      <c r="HK293" s="95"/>
      <c r="HL293" s="95"/>
      <c r="HM293" s="95"/>
      <c r="HN293" s="95"/>
      <c r="HO293" s="95"/>
      <c r="HP293" s="95"/>
      <c r="HQ293" s="95"/>
      <c r="HR293" s="95"/>
      <c r="HS293" s="95"/>
      <c r="HT293" s="95"/>
      <c r="HU293" s="95"/>
      <c r="HV293" s="95"/>
      <c r="HW293" s="95"/>
      <c r="HX293" s="95"/>
      <c r="HY293" s="95"/>
      <c r="HZ293" s="95"/>
      <c r="IA293" s="95"/>
      <c r="IB293" s="95"/>
      <c r="IC293" s="95"/>
      <c r="ID293" s="95"/>
      <c r="IE293" s="95"/>
      <c r="IF293" s="95"/>
      <c r="IG293" s="95"/>
      <c r="IH293" s="95"/>
      <c r="II293" s="95"/>
      <c r="IJ293" s="95"/>
      <c r="IK293" s="95"/>
      <c r="IL293" s="95"/>
      <c r="IM293" s="95"/>
      <c r="IN293" s="95"/>
      <c r="IO293" s="95"/>
      <c r="IP293" s="95"/>
      <c r="IQ293" s="95"/>
      <c r="IR293" s="95"/>
      <c r="IS293" s="95"/>
      <c r="IT293" s="95"/>
    </row>
    <row r="294" spans="1:254" ht="28.5" x14ac:dyDescent="0.2">
      <c r="A294" s="197" t="s">
        <v>227</v>
      </c>
      <c r="B294" s="203">
        <v>510</v>
      </c>
      <c r="C294" s="141" t="s">
        <v>200</v>
      </c>
      <c r="D294" s="141" t="s">
        <v>34</v>
      </c>
      <c r="E294" s="141"/>
      <c r="F294" s="141"/>
      <c r="G294" s="198">
        <f>SUM(G295)</f>
        <v>23245</v>
      </c>
    </row>
    <row r="295" spans="1:254" ht="32.25" customHeight="1" x14ac:dyDescent="0.25">
      <c r="A295" s="199" t="s">
        <v>228</v>
      </c>
      <c r="B295" s="178">
        <v>510</v>
      </c>
      <c r="C295" s="122" t="s">
        <v>200</v>
      </c>
      <c r="D295" s="122" t="s">
        <v>34</v>
      </c>
      <c r="E295" s="122"/>
      <c r="F295" s="122"/>
      <c r="G295" s="170">
        <f>SUM(G296+G298+G300)</f>
        <v>23245</v>
      </c>
    </row>
    <row r="296" spans="1:254" x14ac:dyDescent="0.2">
      <c r="A296" s="181" t="s">
        <v>229</v>
      </c>
      <c r="B296" s="183">
        <v>510</v>
      </c>
      <c r="C296" s="127" t="s">
        <v>200</v>
      </c>
      <c r="D296" s="127" t="s">
        <v>34</v>
      </c>
      <c r="E296" s="127" t="s">
        <v>230</v>
      </c>
      <c r="F296" s="127"/>
      <c r="G296" s="165">
        <f>SUM(G297)</f>
        <v>6000</v>
      </c>
    </row>
    <row r="297" spans="1:254" s="129" customFormat="1" x14ac:dyDescent="0.2">
      <c r="A297" s="130" t="s">
        <v>175</v>
      </c>
      <c r="B297" s="191">
        <v>510</v>
      </c>
      <c r="C297" s="132" t="s">
        <v>200</v>
      </c>
      <c r="D297" s="132" t="s">
        <v>34</v>
      </c>
      <c r="E297" s="132" t="s">
        <v>230</v>
      </c>
      <c r="F297" s="132" t="s">
        <v>176</v>
      </c>
      <c r="G297" s="174">
        <v>6000</v>
      </c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95"/>
      <c r="BX297" s="95"/>
      <c r="BY297" s="95"/>
      <c r="BZ297" s="95"/>
      <c r="CA297" s="95"/>
      <c r="CB297" s="95"/>
      <c r="CC297" s="95"/>
      <c r="CD297" s="95"/>
      <c r="CE297" s="95"/>
      <c r="CF297" s="95"/>
      <c r="CG297" s="95"/>
      <c r="CH297" s="95"/>
      <c r="CI297" s="95"/>
      <c r="CJ297" s="95"/>
      <c r="CK297" s="95"/>
      <c r="CL297" s="95"/>
      <c r="CM297" s="95"/>
      <c r="CN297" s="95"/>
      <c r="CO297" s="95"/>
      <c r="CP297" s="95"/>
      <c r="CQ297" s="95"/>
      <c r="CR297" s="95"/>
      <c r="CS297" s="95"/>
      <c r="CT297" s="95"/>
      <c r="CU297" s="95"/>
      <c r="CV297" s="95"/>
      <c r="CW297" s="95"/>
      <c r="CX297" s="95"/>
      <c r="CY297" s="95"/>
      <c r="CZ297" s="95"/>
      <c r="DA297" s="95"/>
      <c r="DB297" s="95"/>
      <c r="DC297" s="95"/>
      <c r="DD297" s="95"/>
      <c r="DE297" s="95"/>
      <c r="DF297" s="95"/>
      <c r="DG297" s="95"/>
      <c r="DH297" s="95"/>
      <c r="DI297" s="95"/>
      <c r="DJ297" s="95"/>
      <c r="DK297" s="95"/>
      <c r="DL297" s="95"/>
      <c r="DM297" s="95"/>
      <c r="DN297" s="95"/>
      <c r="DO297" s="95"/>
      <c r="DP297" s="95"/>
      <c r="DQ297" s="95"/>
      <c r="DR297" s="95"/>
      <c r="DS297" s="95"/>
      <c r="DT297" s="95"/>
      <c r="DU297" s="95"/>
      <c r="DV297" s="95"/>
      <c r="DW297" s="95"/>
      <c r="DX297" s="95"/>
      <c r="DY297" s="95"/>
      <c r="DZ297" s="95"/>
      <c r="EA297" s="95"/>
      <c r="EB297" s="95"/>
      <c r="EC297" s="95"/>
      <c r="ED297" s="95"/>
      <c r="EE297" s="95"/>
      <c r="EF297" s="95"/>
      <c r="EG297" s="95"/>
      <c r="EH297" s="95"/>
      <c r="EI297" s="95"/>
      <c r="EJ297" s="95"/>
      <c r="EK297" s="95"/>
      <c r="EL297" s="95"/>
      <c r="EM297" s="95"/>
      <c r="EN297" s="95"/>
      <c r="EO297" s="95"/>
      <c r="EP297" s="95"/>
      <c r="EQ297" s="95"/>
      <c r="ER297" s="95"/>
      <c r="ES297" s="95"/>
      <c r="ET297" s="95"/>
      <c r="EU297" s="95"/>
      <c r="EV297" s="95"/>
      <c r="EW297" s="95"/>
      <c r="EX297" s="95"/>
      <c r="EY297" s="95"/>
      <c r="EZ297" s="95"/>
      <c r="FA297" s="95"/>
      <c r="FB297" s="95"/>
      <c r="FC297" s="95"/>
      <c r="FD297" s="95"/>
      <c r="FE297" s="95"/>
      <c r="FF297" s="95"/>
      <c r="FG297" s="95"/>
      <c r="FH297" s="95"/>
      <c r="FI297" s="95"/>
      <c r="FJ297" s="95"/>
      <c r="FK297" s="95"/>
      <c r="FL297" s="95"/>
      <c r="FM297" s="95"/>
      <c r="FN297" s="95"/>
      <c r="FO297" s="95"/>
      <c r="FP297" s="95"/>
      <c r="FQ297" s="95"/>
      <c r="FR297" s="95"/>
      <c r="FS297" s="95"/>
      <c r="FT297" s="95"/>
      <c r="FU297" s="95"/>
      <c r="FV297" s="95"/>
      <c r="FW297" s="95"/>
      <c r="FX297" s="95"/>
      <c r="FY297" s="95"/>
      <c r="FZ297" s="95"/>
      <c r="GA297" s="95"/>
      <c r="GB297" s="95"/>
      <c r="GC297" s="95"/>
      <c r="GD297" s="95"/>
      <c r="GE297" s="95"/>
      <c r="GF297" s="95"/>
      <c r="GG297" s="95"/>
      <c r="GH297" s="95"/>
      <c r="GI297" s="95"/>
      <c r="GJ297" s="95"/>
      <c r="GK297" s="95"/>
      <c r="GL297" s="95"/>
      <c r="GM297" s="95"/>
      <c r="GN297" s="95"/>
      <c r="GO297" s="95"/>
      <c r="GP297" s="95"/>
      <c r="GQ297" s="95"/>
      <c r="GR297" s="95"/>
      <c r="GS297" s="95"/>
      <c r="GT297" s="95"/>
      <c r="GU297" s="95"/>
      <c r="GV297" s="95"/>
      <c r="GW297" s="95"/>
      <c r="GX297" s="95"/>
      <c r="GY297" s="95"/>
      <c r="GZ297" s="95"/>
      <c r="HA297" s="95"/>
      <c r="HB297" s="95"/>
      <c r="HC297" s="95"/>
      <c r="HD297" s="95"/>
      <c r="HE297" s="95"/>
      <c r="HF297" s="95"/>
      <c r="HG297" s="95"/>
      <c r="HH297" s="95"/>
      <c r="HI297" s="95"/>
      <c r="HJ297" s="95"/>
      <c r="HK297" s="95"/>
      <c r="HL297" s="95"/>
      <c r="HM297" s="95"/>
      <c r="HN297" s="95"/>
      <c r="HO297" s="95"/>
      <c r="HP297" s="95"/>
      <c r="HQ297" s="95"/>
      <c r="HR297" s="95"/>
      <c r="HS297" s="95"/>
      <c r="HT297" s="95"/>
      <c r="HU297" s="95"/>
      <c r="HV297" s="95"/>
      <c r="HW297" s="95"/>
      <c r="HX297" s="95"/>
      <c r="HY297" s="95"/>
      <c r="HZ297" s="95"/>
      <c r="IA297" s="95"/>
      <c r="IB297" s="95"/>
      <c r="IC297" s="95"/>
      <c r="ID297" s="95"/>
      <c r="IE297" s="95"/>
      <c r="IF297" s="95"/>
      <c r="IG297" s="95"/>
      <c r="IH297" s="95"/>
      <c r="II297" s="95"/>
      <c r="IJ297" s="95"/>
      <c r="IK297" s="95"/>
      <c r="IL297" s="95"/>
      <c r="IM297" s="95"/>
      <c r="IN297" s="95"/>
      <c r="IO297" s="95"/>
      <c r="IP297" s="95"/>
      <c r="IQ297" s="95"/>
      <c r="IR297" s="95"/>
      <c r="IS297" s="95"/>
      <c r="IT297" s="95"/>
    </row>
    <row r="298" spans="1:254" x14ac:dyDescent="0.2">
      <c r="A298" s="181" t="s">
        <v>231</v>
      </c>
      <c r="B298" s="183">
        <v>510</v>
      </c>
      <c r="C298" s="127" t="s">
        <v>200</v>
      </c>
      <c r="D298" s="127" t="s">
        <v>34</v>
      </c>
      <c r="E298" s="127" t="s">
        <v>232</v>
      </c>
      <c r="F298" s="127"/>
      <c r="G298" s="165">
        <f>SUM(G299)</f>
        <v>5750</v>
      </c>
    </row>
    <row r="299" spans="1:254" x14ac:dyDescent="0.2">
      <c r="A299" s="130" t="s">
        <v>175</v>
      </c>
      <c r="B299" s="191">
        <v>510</v>
      </c>
      <c r="C299" s="132" t="s">
        <v>200</v>
      </c>
      <c r="D299" s="132" t="s">
        <v>34</v>
      </c>
      <c r="E299" s="132" t="s">
        <v>232</v>
      </c>
      <c r="F299" s="132" t="s">
        <v>176</v>
      </c>
      <c r="G299" s="174">
        <v>5750</v>
      </c>
    </row>
    <row r="300" spans="1:254" s="148" customFormat="1" ht="14.25" x14ac:dyDescent="0.2">
      <c r="A300" s="181" t="s">
        <v>229</v>
      </c>
      <c r="B300" s="183">
        <v>510</v>
      </c>
      <c r="C300" s="127" t="s">
        <v>200</v>
      </c>
      <c r="D300" s="127" t="s">
        <v>34</v>
      </c>
      <c r="E300" s="127" t="s">
        <v>233</v>
      </c>
      <c r="F300" s="127"/>
      <c r="G300" s="165">
        <f>SUM(G301)</f>
        <v>11495</v>
      </c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  <c r="CC300" s="95"/>
      <c r="CD300" s="95"/>
      <c r="CE300" s="95"/>
      <c r="CF300" s="95"/>
      <c r="CG300" s="95"/>
      <c r="CH300" s="95"/>
      <c r="CI300" s="95"/>
      <c r="CJ300" s="95"/>
      <c r="CK300" s="95"/>
      <c r="CL300" s="95"/>
      <c r="CM300" s="95"/>
      <c r="CN300" s="95"/>
      <c r="CO300" s="95"/>
      <c r="CP300" s="95"/>
      <c r="CQ300" s="95"/>
      <c r="CR300" s="95"/>
      <c r="CS300" s="95"/>
      <c r="CT300" s="95"/>
      <c r="CU300" s="95"/>
      <c r="CV300" s="95"/>
      <c r="CW300" s="95"/>
      <c r="CX300" s="95"/>
      <c r="CY300" s="95"/>
      <c r="CZ300" s="95"/>
      <c r="DA300" s="95"/>
      <c r="DB300" s="95"/>
      <c r="DC300" s="95"/>
      <c r="DD300" s="95"/>
      <c r="DE300" s="95"/>
      <c r="DF300" s="95"/>
      <c r="DG300" s="95"/>
      <c r="DH300" s="95"/>
      <c r="DI300" s="95"/>
      <c r="DJ300" s="95"/>
      <c r="DK300" s="95"/>
      <c r="DL300" s="95"/>
      <c r="DM300" s="95"/>
      <c r="DN300" s="95"/>
      <c r="DO300" s="95"/>
      <c r="DP300" s="95"/>
      <c r="DQ300" s="95"/>
      <c r="DR300" s="95"/>
      <c r="DS300" s="95"/>
      <c r="DT300" s="95"/>
      <c r="DU300" s="95"/>
      <c r="DV300" s="95"/>
      <c r="DW300" s="95"/>
      <c r="DX300" s="95"/>
      <c r="DY300" s="95"/>
      <c r="DZ300" s="95"/>
      <c r="EA300" s="95"/>
      <c r="EB300" s="95"/>
      <c r="EC300" s="95"/>
      <c r="ED300" s="95"/>
      <c r="EE300" s="95"/>
      <c r="EF300" s="95"/>
      <c r="EG300" s="95"/>
      <c r="EH300" s="95"/>
      <c r="EI300" s="95"/>
      <c r="EJ300" s="95"/>
      <c r="EK300" s="95"/>
      <c r="EL300" s="95"/>
      <c r="EM300" s="95"/>
      <c r="EN300" s="95"/>
      <c r="EO300" s="95"/>
      <c r="EP300" s="95"/>
      <c r="EQ300" s="95"/>
      <c r="ER300" s="95"/>
      <c r="ES300" s="95"/>
      <c r="ET300" s="95"/>
      <c r="EU300" s="95"/>
      <c r="EV300" s="95"/>
      <c r="EW300" s="95"/>
      <c r="EX300" s="95"/>
      <c r="EY300" s="95"/>
      <c r="EZ300" s="95"/>
      <c r="FA300" s="95"/>
      <c r="FB300" s="95"/>
      <c r="FC300" s="95"/>
      <c r="FD300" s="95"/>
      <c r="FE300" s="95"/>
      <c r="FF300" s="95"/>
      <c r="FG300" s="95"/>
      <c r="FH300" s="95"/>
      <c r="FI300" s="95"/>
      <c r="FJ300" s="95"/>
      <c r="FK300" s="95"/>
      <c r="FL300" s="95"/>
      <c r="FM300" s="95"/>
      <c r="FN300" s="95"/>
      <c r="FO300" s="95"/>
      <c r="FP300" s="95"/>
      <c r="FQ300" s="95"/>
      <c r="FR300" s="95"/>
      <c r="FS300" s="95"/>
      <c r="FT300" s="95"/>
      <c r="FU300" s="95"/>
      <c r="FV300" s="95"/>
      <c r="FW300" s="95"/>
      <c r="FX300" s="95"/>
      <c r="FY300" s="95"/>
      <c r="FZ300" s="95"/>
      <c r="GA300" s="95"/>
      <c r="GB300" s="95"/>
      <c r="GC300" s="95"/>
      <c r="GD300" s="95"/>
      <c r="GE300" s="95"/>
      <c r="GF300" s="95"/>
      <c r="GG300" s="95"/>
      <c r="GH300" s="95"/>
      <c r="GI300" s="95"/>
      <c r="GJ300" s="95"/>
      <c r="GK300" s="95"/>
      <c r="GL300" s="95"/>
      <c r="GM300" s="95"/>
      <c r="GN300" s="95"/>
      <c r="GO300" s="95"/>
      <c r="GP300" s="95"/>
      <c r="GQ300" s="95"/>
      <c r="GR300" s="95"/>
      <c r="GS300" s="95"/>
      <c r="GT300" s="95"/>
      <c r="GU300" s="95"/>
      <c r="GV300" s="95"/>
      <c r="GW300" s="95"/>
      <c r="GX300" s="95"/>
      <c r="GY300" s="95"/>
      <c r="GZ300" s="95"/>
      <c r="HA300" s="95"/>
      <c r="HB300" s="95"/>
      <c r="HC300" s="95"/>
      <c r="HD300" s="95"/>
      <c r="HE300" s="95"/>
      <c r="HF300" s="95"/>
      <c r="HG300" s="95"/>
      <c r="HH300" s="95"/>
      <c r="HI300" s="95"/>
      <c r="HJ300" s="95"/>
      <c r="HK300" s="95"/>
      <c r="HL300" s="95"/>
      <c r="HM300" s="95"/>
      <c r="HN300" s="95"/>
      <c r="HO300" s="95"/>
      <c r="HP300" s="95"/>
      <c r="HQ300" s="95"/>
      <c r="HR300" s="95"/>
      <c r="HS300" s="95"/>
      <c r="HT300" s="95"/>
      <c r="HU300" s="95"/>
      <c r="HV300" s="95"/>
      <c r="HW300" s="95"/>
      <c r="HX300" s="95"/>
      <c r="HY300" s="95"/>
      <c r="HZ300" s="95"/>
      <c r="IA300" s="95"/>
      <c r="IB300" s="95"/>
      <c r="IC300" s="95"/>
      <c r="ID300" s="95"/>
      <c r="IE300" s="95"/>
      <c r="IF300" s="95"/>
      <c r="IG300" s="95"/>
      <c r="IH300" s="95"/>
      <c r="II300" s="95"/>
      <c r="IJ300" s="95"/>
      <c r="IK300" s="95"/>
      <c r="IL300" s="95"/>
      <c r="IM300" s="95"/>
      <c r="IN300" s="95"/>
      <c r="IO300" s="95"/>
      <c r="IP300" s="95"/>
      <c r="IQ300" s="95"/>
      <c r="IR300" s="95"/>
      <c r="IS300" s="95"/>
      <c r="IT300" s="95"/>
    </row>
    <row r="301" spans="1:254" x14ac:dyDescent="0.2">
      <c r="A301" s="130" t="s">
        <v>175</v>
      </c>
      <c r="B301" s="191">
        <v>510</v>
      </c>
      <c r="C301" s="132" t="s">
        <v>200</v>
      </c>
      <c r="D301" s="132" t="s">
        <v>34</v>
      </c>
      <c r="E301" s="132" t="s">
        <v>233</v>
      </c>
      <c r="F301" s="132" t="s">
        <v>176</v>
      </c>
      <c r="G301" s="174">
        <v>11495</v>
      </c>
    </row>
    <row r="302" spans="1:254" s="91" customFormat="1" ht="31.5" x14ac:dyDescent="0.25">
      <c r="A302" s="161" t="s">
        <v>234</v>
      </c>
      <c r="B302" s="177">
        <v>510</v>
      </c>
      <c r="C302" s="157" t="s">
        <v>200</v>
      </c>
      <c r="D302" s="157" t="s">
        <v>146</v>
      </c>
      <c r="E302" s="157"/>
      <c r="F302" s="157"/>
      <c r="G302" s="158">
        <f>SUM(G303)</f>
        <v>6968.6600000000008</v>
      </c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  <c r="BV302" s="95"/>
      <c r="BW302" s="95"/>
      <c r="BX302" s="95"/>
      <c r="BY302" s="95"/>
      <c r="BZ302" s="95"/>
      <c r="CA302" s="95"/>
      <c r="CB302" s="95"/>
      <c r="CC302" s="95"/>
      <c r="CD302" s="95"/>
      <c r="CE302" s="95"/>
      <c r="CF302" s="95"/>
      <c r="CG302" s="95"/>
      <c r="CH302" s="95"/>
      <c r="CI302" s="95"/>
      <c r="CJ302" s="95"/>
      <c r="CK302" s="95"/>
      <c r="CL302" s="95"/>
      <c r="CM302" s="95"/>
      <c r="CN302" s="95"/>
      <c r="CO302" s="95"/>
      <c r="CP302" s="95"/>
      <c r="CQ302" s="95"/>
      <c r="CR302" s="95"/>
      <c r="CS302" s="95"/>
      <c r="CT302" s="95"/>
      <c r="CU302" s="95"/>
      <c r="CV302" s="95"/>
      <c r="CW302" s="95"/>
      <c r="CX302" s="95"/>
      <c r="CY302" s="95"/>
      <c r="CZ302" s="95"/>
      <c r="DA302" s="95"/>
      <c r="DB302" s="95"/>
      <c r="DC302" s="95"/>
      <c r="DD302" s="95"/>
      <c r="DE302" s="95"/>
      <c r="DF302" s="95"/>
      <c r="DG302" s="95"/>
      <c r="DH302" s="95"/>
      <c r="DI302" s="95"/>
      <c r="DJ302" s="95"/>
      <c r="DK302" s="95"/>
      <c r="DL302" s="95"/>
      <c r="DM302" s="95"/>
      <c r="DN302" s="95"/>
      <c r="DO302" s="95"/>
      <c r="DP302" s="95"/>
      <c r="DQ302" s="95"/>
      <c r="DR302" s="95"/>
      <c r="DS302" s="95"/>
      <c r="DT302" s="95"/>
      <c r="DU302" s="95"/>
      <c r="DV302" s="95"/>
      <c r="DW302" s="95"/>
      <c r="DX302" s="95"/>
      <c r="DY302" s="95"/>
      <c r="DZ302" s="95"/>
      <c r="EA302" s="95"/>
      <c r="EB302" s="95"/>
      <c r="EC302" s="95"/>
      <c r="ED302" s="95"/>
      <c r="EE302" s="95"/>
      <c r="EF302" s="95"/>
      <c r="EG302" s="95"/>
      <c r="EH302" s="95"/>
      <c r="EI302" s="95"/>
      <c r="EJ302" s="95"/>
      <c r="EK302" s="95"/>
      <c r="EL302" s="95"/>
      <c r="EM302" s="95"/>
      <c r="EN302" s="95"/>
      <c r="EO302" s="95"/>
      <c r="EP302" s="95"/>
      <c r="EQ302" s="95"/>
      <c r="ER302" s="95"/>
      <c r="ES302" s="95"/>
      <c r="ET302" s="95"/>
      <c r="EU302" s="95"/>
      <c r="EV302" s="95"/>
      <c r="EW302" s="95"/>
      <c r="EX302" s="95"/>
      <c r="EY302" s="95"/>
      <c r="EZ302" s="95"/>
      <c r="FA302" s="95"/>
      <c r="FB302" s="95"/>
      <c r="FC302" s="95"/>
      <c r="FD302" s="95"/>
      <c r="FE302" s="95"/>
      <c r="FF302" s="95"/>
      <c r="FG302" s="95"/>
      <c r="FH302" s="95"/>
      <c r="FI302" s="95"/>
      <c r="FJ302" s="95"/>
      <c r="FK302" s="95"/>
      <c r="FL302" s="95"/>
      <c r="FM302" s="95"/>
      <c r="FN302" s="95"/>
      <c r="FO302" s="95"/>
      <c r="FP302" s="95"/>
      <c r="FQ302" s="95"/>
      <c r="FR302" s="95"/>
      <c r="FS302" s="95"/>
      <c r="FT302" s="95"/>
      <c r="FU302" s="95"/>
      <c r="FV302" s="95"/>
      <c r="FW302" s="95"/>
      <c r="FX302" s="95"/>
      <c r="FY302" s="95"/>
      <c r="FZ302" s="95"/>
      <c r="GA302" s="95"/>
      <c r="GB302" s="95"/>
      <c r="GC302" s="95"/>
      <c r="GD302" s="95"/>
      <c r="GE302" s="95"/>
      <c r="GF302" s="95"/>
      <c r="GG302" s="95"/>
      <c r="GH302" s="95"/>
      <c r="GI302" s="95"/>
      <c r="GJ302" s="95"/>
      <c r="GK302" s="95"/>
      <c r="GL302" s="95"/>
      <c r="GM302" s="95"/>
      <c r="GN302" s="95"/>
      <c r="GO302" s="95"/>
      <c r="GP302" s="95"/>
      <c r="GQ302" s="95"/>
      <c r="GR302" s="95"/>
      <c r="GS302" s="95"/>
      <c r="GT302" s="95"/>
      <c r="GU302" s="95"/>
      <c r="GV302" s="95"/>
      <c r="GW302" s="95"/>
      <c r="GX302" s="95"/>
      <c r="GY302" s="95"/>
      <c r="GZ302" s="95"/>
      <c r="HA302" s="95"/>
      <c r="HB302" s="95"/>
      <c r="HC302" s="95"/>
      <c r="HD302" s="95"/>
      <c r="HE302" s="95"/>
      <c r="HF302" s="95"/>
      <c r="HG302" s="95"/>
      <c r="HH302" s="95"/>
      <c r="HI302" s="95"/>
      <c r="HJ302" s="95"/>
      <c r="HK302" s="95"/>
      <c r="HL302" s="95"/>
      <c r="HM302" s="95"/>
      <c r="HN302" s="95"/>
      <c r="HO302" s="95"/>
      <c r="HP302" s="95"/>
      <c r="HQ302" s="95"/>
      <c r="HR302" s="95"/>
      <c r="HS302" s="95"/>
      <c r="HT302" s="95"/>
      <c r="HU302" s="95"/>
      <c r="HV302" s="95"/>
      <c r="HW302" s="95"/>
      <c r="HX302" s="95"/>
      <c r="HY302" s="95"/>
      <c r="HZ302" s="95"/>
      <c r="IA302" s="95"/>
      <c r="IB302" s="95"/>
      <c r="IC302" s="95"/>
      <c r="ID302" s="95"/>
      <c r="IE302" s="95"/>
      <c r="IF302" s="95"/>
      <c r="IG302" s="95"/>
      <c r="IH302" s="95"/>
      <c r="II302" s="95"/>
      <c r="IJ302" s="95"/>
      <c r="IK302" s="95"/>
      <c r="IL302" s="95"/>
      <c r="IM302" s="95"/>
      <c r="IN302" s="95"/>
      <c r="IO302" s="95"/>
      <c r="IP302" s="95"/>
      <c r="IQ302" s="95"/>
      <c r="IR302" s="95"/>
      <c r="IS302" s="95"/>
      <c r="IT302" s="95"/>
    </row>
    <row r="303" spans="1:254" ht="25.5" x14ac:dyDescent="0.2">
      <c r="A303" s="115" t="s">
        <v>60</v>
      </c>
      <c r="B303" s="177">
        <v>510</v>
      </c>
      <c r="C303" s="116" t="s">
        <v>200</v>
      </c>
      <c r="D303" s="116" t="s">
        <v>146</v>
      </c>
      <c r="E303" s="116"/>
      <c r="F303" s="116"/>
      <c r="G303" s="118">
        <f>SUM(G304+G310+G313)</f>
        <v>6968.6600000000008</v>
      </c>
    </row>
    <row r="304" spans="1:254" s="129" customFormat="1" x14ac:dyDescent="0.2">
      <c r="A304" s="130" t="s">
        <v>30</v>
      </c>
      <c r="B304" s="191">
        <v>510</v>
      </c>
      <c r="C304" s="147" t="s">
        <v>200</v>
      </c>
      <c r="D304" s="147" t="s">
        <v>146</v>
      </c>
      <c r="E304" s="147"/>
      <c r="F304" s="147"/>
      <c r="G304" s="133">
        <f>SUM(G307+G305)</f>
        <v>2831.9100000000003</v>
      </c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  <c r="CC304" s="95"/>
      <c r="CD304" s="95"/>
      <c r="CE304" s="95"/>
      <c r="CF304" s="95"/>
      <c r="CG304" s="95"/>
      <c r="CH304" s="95"/>
      <c r="CI304" s="95"/>
      <c r="CJ304" s="95"/>
      <c r="CK304" s="95"/>
      <c r="CL304" s="95"/>
      <c r="CM304" s="95"/>
      <c r="CN304" s="95"/>
      <c r="CO304" s="95"/>
      <c r="CP304" s="95"/>
      <c r="CQ304" s="95"/>
      <c r="CR304" s="95"/>
      <c r="CS304" s="95"/>
      <c r="CT304" s="95"/>
      <c r="CU304" s="95"/>
      <c r="CV304" s="95"/>
      <c r="CW304" s="95"/>
      <c r="CX304" s="95"/>
      <c r="CY304" s="95"/>
      <c r="CZ304" s="95"/>
      <c r="DA304" s="95"/>
      <c r="DB304" s="95"/>
      <c r="DC304" s="95"/>
      <c r="DD304" s="95"/>
      <c r="DE304" s="95"/>
      <c r="DF304" s="95"/>
      <c r="DG304" s="95"/>
      <c r="DH304" s="95"/>
      <c r="DI304" s="95"/>
      <c r="DJ304" s="95"/>
      <c r="DK304" s="95"/>
      <c r="DL304" s="95"/>
      <c r="DM304" s="95"/>
      <c r="DN304" s="95"/>
      <c r="DO304" s="95"/>
      <c r="DP304" s="95"/>
      <c r="DQ304" s="95"/>
      <c r="DR304" s="95"/>
      <c r="DS304" s="95"/>
      <c r="DT304" s="95"/>
      <c r="DU304" s="95"/>
      <c r="DV304" s="95"/>
      <c r="DW304" s="95"/>
      <c r="DX304" s="95"/>
      <c r="DY304" s="95"/>
      <c r="DZ304" s="95"/>
      <c r="EA304" s="95"/>
      <c r="EB304" s="95"/>
      <c r="EC304" s="95"/>
      <c r="ED304" s="95"/>
      <c r="EE304" s="95"/>
      <c r="EF304" s="95"/>
      <c r="EG304" s="95"/>
      <c r="EH304" s="95"/>
      <c r="EI304" s="95"/>
      <c r="EJ304" s="95"/>
      <c r="EK304" s="95"/>
      <c r="EL304" s="95"/>
      <c r="EM304" s="95"/>
      <c r="EN304" s="95"/>
      <c r="EO304" s="95"/>
      <c r="EP304" s="95"/>
      <c r="EQ304" s="95"/>
      <c r="ER304" s="95"/>
      <c r="ES304" s="95"/>
      <c r="ET304" s="95"/>
      <c r="EU304" s="95"/>
      <c r="EV304" s="95"/>
      <c r="EW304" s="95"/>
      <c r="EX304" s="95"/>
      <c r="EY304" s="95"/>
      <c r="EZ304" s="95"/>
      <c r="FA304" s="95"/>
      <c r="FB304" s="95"/>
      <c r="FC304" s="95"/>
      <c r="FD304" s="95"/>
      <c r="FE304" s="95"/>
      <c r="FF304" s="95"/>
      <c r="FG304" s="95"/>
      <c r="FH304" s="95"/>
      <c r="FI304" s="95"/>
      <c r="FJ304" s="95"/>
      <c r="FK304" s="95"/>
      <c r="FL304" s="95"/>
      <c r="FM304" s="95"/>
      <c r="FN304" s="95"/>
      <c r="FO304" s="95"/>
      <c r="FP304" s="95"/>
      <c r="FQ304" s="95"/>
      <c r="FR304" s="95"/>
      <c r="FS304" s="95"/>
      <c r="FT304" s="95"/>
      <c r="FU304" s="95"/>
      <c r="FV304" s="95"/>
      <c r="FW304" s="95"/>
      <c r="FX304" s="95"/>
      <c r="FY304" s="95"/>
      <c r="FZ304" s="95"/>
      <c r="GA304" s="95"/>
      <c r="GB304" s="95"/>
      <c r="GC304" s="95"/>
      <c r="GD304" s="95"/>
      <c r="GE304" s="95"/>
      <c r="GF304" s="95"/>
      <c r="GG304" s="95"/>
      <c r="GH304" s="95"/>
      <c r="GI304" s="95"/>
      <c r="GJ304" s="95"/>
      <c r="GK304" s="95"/>
      <c r="GL304" s="95"/>
      <c r="GM304" s="95"/>
      <c r="GN304" s="95"/>
      <c r="GO304" s="95"/>
      <c r="GP304" s="95"/>
      <c r="GQ304" s="95"/>
      <c r="GR304" s="95"/>
      <c r="GS304" s="95"/>
      <c r="GT304" s="95"/>
      <c r="GU304" s="95"/>
      <c r="GV304" s="95"/>
      <c r="GW304" s="95"/>
      <c r="GX304" s="95"/>
      <c r="GY304" s="95"/>
      <c r="GZ304" s="95"/>
      <c r="HA304" s="95"/>
      <c r="HB304" s="95"/>
      <c r="HC304" s="95"/>
      <c r="HD304" s="95"/>
      <c r="HE304" s="95"/>
      <c r="HF304" s="95"/>
      <c r="HG304" s="95"/>
      <c r="HH304" s="95"/>
      <c r="HI304" s="95"/>
      <c r="HJ304" s="95"/>
      <c r="HK304" s="95"/>
      <c r="HL304" s="95"/>
      <c r="HM304" s="95"/>
      <c r="HN304" s="95"/>
      <c r="HO304" s="95"/>
      <c r="HP304" s="95"/>
      <c r="HQ304" s="95"/>
      <c r="HR304" s="95"/>
      <c r="HS304" s="95"/>
      <c r="HT304" s="95"/>
      <c r="HU304" s="95"/>
      <c r="HV304" s="95"/>
      <c r="HW304" s="95"/>
      <c r="HX304" s="95"/>
      <c r="HY304" s="95"/>
      <c r="HZ304" s="95"/>
      <c r="IA304" s="95"/>
      <c r="IB304" s="95"/>
      <c r="IC304" s="95"/>
      <c r="ID304" s="95"/>
      <c r="IE304" s="95"/>
      <c r="IF304" s="95"/>
      <c r="IG304" s="95"/>
      <c r="IH304" s="95"/>
      <c r="II304" s="95"/>
      <c r="IJ304" s="95"/>
      <c r="IK304" s="95"/>
      <c r="IL304" s="95"/>
      <c r="IM304" s="95"/>
      <c r="IN304" s="95"/>
      <c r="IO304" s="95"/>
      <c r="IP304" s="95"/>
      <c r="IQ304" s="95"/>
      <c r="IR304" s="95"/>
      <c r="IS304" s="95"/>
      <c r="IT304" s="95"/>
    </row>
    <row r="305" spans="1:254" s="91" customFormat="1" ht="38.25" x14ac:dyDescent="0.2">
      <c r="A305" s="130" t="s">
        <v>235</v>
      </c>
      <c r="B305" s="184">
        <v>510</v>
      </c>
      <c r="C305" s="147" t="s">
        <v>200</v>
      </c>
      <c r="D305" s="147" t="s">
        <v>146</v>
      </c>
      <c r="E305" s="147" t="s">
        <v>236</v>
      </c>
      <c r="F305" s="147"/>
      <c r="G305" s="133">
        <f>SUM(G306)</f>
        <v>250</v>
      </c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5"/>
      <c r="BW305" s="95"/>
      <c r="BX305" s="95"/>
      <c r="BY305" s="95"/>
      <c r="BZ305" s="95"/>
      <c r="CA305" s="95"/>
      <c r="CB305" s="95"/>
      <c r="CC305" s="95"/>
      <c r="CD305" s="95"/>
      <c r="CE305" s="95"/>
      <c r="CF305" s="95"/>
      <c r="CG305" s="95"/>
      <c r="CH305" s="95"/>
      <c r="CI305" s="95"/>
      <c r="CJ305" s="95"/>
      <c r="CK305" s="95"/>
      <c r="CL305" s="95"/>
      <c r="CM305" s="95"/>
      <c r="CN305" s="95"/>
      <c r="CO305" s="95"/>
      <c r="CP305" s="95"/>
      <c r="CQ305" s="95"/>
      <c r="CR305" s="95"/>
      <c r="CS305" s="95"/>
      <c r="CT305" s="95"/>
      <c r="CU305" s="95"/>
      <c r="CV305" s="95"/>
      <c r="CW305" s="95"/>
      <c r="CX305" s="95"/>
      <c r="CY305" s="95"/>
      <c r="CZ305" s="95"/>
      <c r="DA305" s="95"/>
      <c r="DB305" s="95"/>
      <c r="DC305" s="95"/>
      <c r="DD305" s="95"/>
      <c r="DE305" s="95"/>
      <c r="DF305" s="95"/>
      <c r="DG305" s="95"/>
      <c r="DH305" s="95"/>
      <c r="DI305" s="95"/>
      <c r="DJ305" s="95"/>
      <c r="DK305" s="95"/>
      <c r="DL305" s="95"/>
      <c r="DM305" s="95"/>
      <c r="DN305" s="95"/>
      <c r="DO305" s="95"/>
      <c r="DP305" s="95"/>
      <c r="DQ305" s="95"/>
      <c r="DR305" s="95"/>
      <c r="DS305" s="95"/>
      <c r="DT305" s="95"/>
      <c r="DU305" s="95"/>
      <c r="DV305" s="95"/>
      <c r="DW305" s="95"/>
      <c r="DX305" s="95"/>
      <c r="DY305" s="95"/>
      <c r="DZ305" s="95"/>
      <c r="EA305" s="95"/>
      <c r="EB305" s="95"/>
      <c r="EC305" s="95"/>
      <c r="ED305" s="95"/>
      <c r="EE305" s="95"/>
      <c r="EF305" s="95"/>
      <c r="EG305" s="95"/>
      <c r="EH305" s="95"/>
      <c r="EI305" s="95"/>
      <c r="EJ305" s="95"/>
      <c r="EK305" s="95"/>
      <c r="EL305" s="95"/>
      <c r="EM305" s="95"/>
      <c r="EN305" s="95"/>
      <c r="EO305" s="95"/>
      <c r="EP305" s="95"/>
      <c r="EQ305" s="95"/>
      <c r="ER305" s="95"/>
      <c r="ES305" s="95"/>
      <c r="ET305" s="95"/>
      <c r="EU305" s="95"/>
      <c r="EV305" s="95"/>
      <c r="EW305" s="95"/>
      <c r="EX305" s="95"/>
      <c r="EY305" s="95"/>
      <c r="EZ305" s="95"/>
      <c r="FA305" s="95"/>
      <c r="FB305" s="95"/>
      <c r="FC305" s="95"/>
      <c r="FD305" s="95"/>
      <c r="FE305" s="95"/>
      <c r="FF305" s="95"/>
      <c r="FG305" s="95"/>
      <c r="FH305" s="95"/>
      <c r="FI305" s="95"/>
      <c r="FJ305" s="95"/>
      <c r="FK305" s="95"/>
      <c r="FL305" s="95"/>
      <c r="FM305" s="95"/>
      <c r="FN305" s="95"/>
      <c r="FO305" s="95"/>
      <c r="FP305" s="95"/>
      <c r="FQ305" s="95"/>
      <c r="FR305" s="95"/>
      <c r="FS305" s="95"/>
      <c r="FT305" s="95"/>
      <c r="FU305" s="95"/>
      <c r="FV305" s="95"/>
      <c r="FW305" s="95"/>
      <c r="FX305" s="95"/>
      <c r="FY305" s="95"/>
      <c r="FZ305" s="95"/>
      <c r="GA305" s="95"/>
      <c r="GB305" s="95"/>
      <c r="GC305" s="95"/>
      <c r="GD305" s="95"/>
      <c r="GE305" s="95"/>
      <c r="GF305" s="95"/>
      <c r="GG305" s="95"/>
      <c r="GH305" s="95"/>
      <c r="GI305" s="95"/>
      <c r="GJ305" s="95"/>
      <c r="GK305" s="95"/>
      <c r="GL305" s="95"/>
      <c r="GM305" s="95"/>
      <c r="GN305" s="95"/>
      <c r="GO305" s="95"/>
      <c r="GP305" s="95"/>
      <c r="GQ305" s="95"/>
      <c r="GR305" s="95"/>
      <c r="GS305" s="95"/>
      <c r="GT305" s="95"/>
      <c r="GU305" s="95"/>
      <c r="GV305" s="95"/>
      <c r="GW305" s="95"/>
      <c r="GX305" s="95"/>
      <c r="GY305" s="95"/>
      <c r="GZ305" s="95"/>
      <c r="HA305" s="95"/>
      <c r="HB305" s="95"/>
      <c r="HC305" s="95"/>
      <c r="HD305" s="95"/>
      <c r="HE305" s="95"/>
      <c r="HF305" s="95"/>
      <c r="HG305" s="95"/>
      <c r="HH305" s="95"/>
      <c r="HI305" s="95"/>
      <c r="HJ305" s="95"/>
      <c r="HK305" s="95"/>
      <c r="HL305" s="95"/>
      <c r="HM305" s="95"/>
      <c r="HN305" s="95"/>
      <c r="HO305" s="95"/>
      <c r="HP305" s="95"/>
      <c r="HQ305" s="95"/>
      <c r="HR305" s="95"/>
      <c r="HS305" s="95"/>
      <c r="HT305" s="95"/>
      <c r="HU305" s="95"/>
      <c r="HV305" s="95"/>
      <c r="HW305" s="95"/>
      <c r="HX305" s="95"/>
      <c r="HY305" s="95"/>
      <c r="HZ305" s="95"/>
      <c r="IA305" s="95"/>
      <c r="IB305" s="95"/>
      <c r="IC305" s="95"/>
      <c r="ID305" s="95"/>
      <c r="IE305" s="95"/>
      <c r="IF305" s="95"/>
      <c r="IG305" s="95"/>
      <c r="IH305" s="95"/>
      <c r="II305" s="95"/>
      <c r="IJ305" s="95"/>
      <c r="IK305" s="95"/>
      <c r="IL305" s="95"/>
      <c r="IM305" s="95"/>
      <c r="IN305" s="95"/>
      <c r="IO305" s="95"/>
      <c r="IP305" s="95"/>
      <c r="IQ305" s="95"/>
      <c r="IR305" s="95"/>
      <c r="IS305" s="95"/>
      <c r="IT305" s="95"/>
    </row>
    <row r="306" spans="1:254" ht="25.5" x14ac:dyDescent="0.2">
      <c r="A306" s="125" t="s">
        <v>283</v>
      </c>
      <c r="B306" s="183">
        <v>510</v>
      </c>
      <c r="C306" s="137" t="s">
        <v>200</v>
      </c>
      <c r="D306" s="137" t="s">
        <v>146</v>
      </c>
      <c r="E306" s="137" t="s">
        <v>236</v>
      </c>
      <c r="F306" s="127" t="s">
        <v>32</v>
      </c>
      <c r="G306" s="128">
        <v>250</v>
      </c>
    </row>
    <row r="307" spans="1:254" ht="38.25" x14ac:dyDescent="0.2">
      <c r="A307" s="204" t="s">
        <v>239</v>
      </c>
      <c r="B307" s="184">
        <v>510</v>
      </c>
      <c r="C307" s="147" t="s">
        <v>200</v>
      </c>
      <c r="D307" s="147" t="s">
        <v>146</v>
      </c>
      <c r="E307" s="147" t="s">
        <v>240</v>
      </c>
      <c r="F307" s="147"/>
      <c r="G307" s="133">
        <f>SUM(G308+G309)</f>
        <v>2581.9100000000003</v>
      </c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  <c r="BZ307" s="91"/>
      <c r="CA307" s="91"/>
      <c r="CB307" s="91"/>
      <c r="CC307" s="91"/>
      <c r="CD307" s="91"/>
      <c r="CE307" s="91"/>
      <c r="CF307" s="91"/>
      <c r="CG307" s="91"/>
      <c r="CH307" s="91"/>
      <c r="CI307" s="91"/>
      <c r="CJ307" s="91"/>
      <c r="CK307" s="91"/>
      <c r="CL307" s="91"/>
      <c r="CM307" s="91"/>
      <c r="CN307" s="91"/>
      <c r="CO307" s="91"/>
      <c r="CP307" s="91"/>
      <c r="CQ307" s="91"/>
      <c r="CR307" s="91"/>
      <c r="CS307" s="91"/>
      <c r="CT307" s="91"/>
      <c r="CU307" s="91"/>
      <c r="CV307" s="91"/>
      <c r="CW307" s="91"/>
      <c r="CX307" s="91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1"/>
      <c r="HT307" s="91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  <c r="IT307" s="91"/>
    </row>
    <row r="308" spans="1:254" ht="65.25" customHeight="1" x14ac:dyDescent="0.2">
      <c r="A308" s="125" t="s">
        <v>282</v>
      </c>
      <c r="B308" s="183">
        <v>510</v>
      </c>
      <c r="C308" s="137" t="s">
        <v>200</v>
      </c>
      <c r="D308" s="137" t="s">
        <v>146</v>
      </c>
      <c r="E308" s="137" t="s">
        <v>240</v>
      </c>
      <c r="F308" s="127" t="s">
        <v>26</v>
      </c>
      <c r="G308" s="128">
        <v>2573.34</v>
      </c>
    </row>
    <row r="309" spans="1:254" ht="25.5" x14ac:dyDescent="0.2">
      <c r="A309" s="125" t="s">
        <v>283</v>
      </c>
      <c r="B309" s="183">
        <v>510</v>
      </c>
      <c r="C309" s="137" t="s">
        <v>200</v>
      </c>
      <c r="D309" s="137" t="s">
        <v>146</v>
      </c>
      <c r="E309" s="137" t="s">
        <v>240</v>
      </c>
      <c r="F309" s="127" t="s">
        <v>32</v>
      </c>
      <c r="G309" s="128">
        <v>8.57</v>
      </c>
    </row>
    <row r="310" spans="1:254" ht="42" customHeight="1" x14ac:dyDescent="0.2">
      <c r="A310" s="130" t="s">
        <v>331</v>
      </c>
      <c r="B310" s="184">
        <v>510</v>
      </c>
      <c r="C310" s="147" t="s">
        <v>200</v>
      </c>
      <c r="D310" s="147" t="s">
        <v>146</v>
      </c>
      <c r="E310" s="147" t="s">
        <v>242</v>
      </c>
      <c r="F310" s="147"/>
      <c r="G310" s="133">
        <f>SUM(G311+G312)</f>
        <v>1300.4100000000001</v>
      </c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  <c r="BZ310" s="91"/>
      <c r="CA310" s="91"/>
      <c r="CB310" s="91"/>
      <c r="CC310" s="91"/>
      <c r="CD310" s="91"/>
      <c r="CE310" s="91"/>
      <c r="CF310" s="91"/>
      <c r="CG310" s="91"/>
      <c r="CH310" s="91"/>
      <c r="CI310" s="91"/>
      <c r="CJ310" s="91"/>
      <c r="CK310" s="91"/>
      <c r="CL310" s="91"/>
      <c r="CM310" s="91"/>
      <c r="CN310" s="91"/>
      <c r="CO310" s="91"/>
      <c r="CP310" s="91"/>
      <c r="CQ310" s="91"/>
      <c r="CR310" s="91"/>
      <c r="CS310" s="91"/>
      <c r="CT310" s="91"/>
      <c r="CU310" s="91"/>
      <c r="CV310" s="91"/>
      <c r="CW310" s="91"/>
      <c r="CX310" s="91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1"/>
      <c r="HT310" s="91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  <c r="IT310" s="91"/>
    </row>
    <row r="311" spans="1:254" ht="65.25" customHeight="1" x14ac:dyDescent="0.2">
      <c r="A311" s="125" t="s">
        <v>282</v>
      </c>
      <c r="B311" s="191">
        <v>510</v>
      </c>
      <c r="C311" s="147" t="s">
        <v>200</v>
      </c>
      <c r="D311" s="147" t="s">
        <v>146</v>
      </c>
      <c r="E311" s="137" t="s">
        <v>242</v>
      </c>
      <c r="F311" s="132" t="s">
        <v>26</v>
      </c>
      <c r="G311" s="133">
        <v>1129.96</v>
      </c>
    </row>
    <row r="312" spans="1:254" ht="25.5" x14ac:dyDescent="0.2">
      <c r="A312" s="125" t="s">
        <v>283</v>
      </c>
      <c r="B312" s="191">
        <v>510</v>
      </c>
      <c r="C312" s="147" t="s">
        <v>200</v>
      </c>
      <c r="D312" s="147" t="s">
        <v>146</v>
      </c>
      <c r="E312" s="137" t="s">
        <v>242</v>
      </c>
      <c r="F312" s="132" t="s">
        <v>32</v>
      </c>
      <c r="G312" s="133">
        <v>170.45</v>
      </c>
    </row>
    <row r="313" spans="1:254" ht="27" x14ac:dyDescent="0.25">
      <c r="A313" s="120" t="s">
        <v>22</v>
      </c>
      <c r="B313" s="151" t="s">
        <v>281</v>
      </c>
      <c r="C313" s="122" t="s">
        <v>200</v>
      </c>
      <c r="D313" s="122" t="s">
        <v>146</v>
      </c>
      <c r="E313" s="122" t="s">
        <v>238</v>
      </c>
      <c r="F313" s="122"/>
      <c r="G313" s="123">
        <f>SUM(G314)</f>
        <v>2836.34</v>
      </c>
    </row>
    <row r="314" spans="1:254" ht="39.75" customHeight="1" x14ac:dyDescent="0.2">
      <c r="A314" s="153" t="s">
        <v>237</v>
      </c>
      <c r="B314" s="127" t="s">
        <v>281</v>
      </c>
      <c r="C314" s="137" t="s">
        <v>200</v>
      </c>
      <c r="D314" s="137" t="s">
        <v>146</v>
      </c>
      <c r="E314" s="137" t="s">
        <v>238</v>
      </c>
      <c r="F314" s="137"/>
      <c r="G314" s="128">
        <f>SUM(G315+G316)</f>
        <v>2836.34</v>
      </c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K314" s="129"/>
      <c r="AL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  <c r="AX314" s="129"/>
      <c r="AY314" s="129"/>
      <c r="AZ314" s="129"/>
      <c r="BA314" s="129"/>
      <c r="BB314" s="129"/>
      <c r="BC314" s="129"/>
      <c r="BD314" s="129"/>
      <c r="BE314" s="129"/>
      <c r="BF314" s="129"/>
      <c r="BG314" s="129"/>
      <c r="BH314" s="129"/>
      <c r="BI314" s="129"/>
      <c r="BJ314" s="129"/>
      <c r="BK314" s="129"/>
      <c r="BL314" s="129"/>
      <c r="BM314" s="129"/>
      <c r="BN314" s="129"/>
      <c r="BO314" s="129"/>
      <c r="BP314" s="129"/>
      <c r="BQ314" s="129"/>
      <c r="BR314" s="129"/>
      <c r="BS314" s="129"/>
      <c r="BT314" s="129"/>
      <c r="BU314" s="129"/>
      <c r="BV314" s="129"/>
      <c r="BW314" s="129"/>
      <c r="BX314" s="129"/>
      <c r="BY314" s="129"/>
      <c r="BZ314" s="129"/>
      <c r="CA314" s="129"/>
      <c r="CB314" s="129"/>
      <c r="CC314" s="129"/>
      <c r="CD314" s="129"/>
      <c r="CE314" s="129"/>
      <c r="CF314" s="129"/>
      <c r="CG314" s="129"/>
      <c r="CH314" s="129"/>
      <c r="CI314" s="129"/>
      <c r="CJ314" s="129"/>
      <c r="CK314" s="129"/>
      <c r="CL314" s="129"/>
      <c r="CM314" s="129"/>
      <c r="CN314" s="129"/>
      <c r="CO314" s="129"/>
      <c r="CP314" s="129"/>
      <c r="CQ314" s="129"/>
      <c r="CR314" s="129"/>
      <c r="CS314" s="129"/>
      <c r="CT314" s="129"/>
      <c r="CU314" s="129"/>
      <c r="CV314" s="129"/>
      <c r="CW314" s="129"/>
      <c r="CX314" s="129"/>
      <c r="CY314" s="129"/>
      <c r="CZ314" s="129"/>
      <c r="DA314" s="129"/>
      <c r="DB314" s="129"/>
      <c r="DC314" s="129"/>
      <c r="DD314" s="129"/>
      <c r="DE314" s="129"/>
      <c r="DF314" s="129"/>
      <c r="DG314" s="129"/>
      <c r="DH314" s="129"/>
      <c r="DI314" s="129"/>
      <c r="DJ314" s="129"/>
      <c r="DK314" s="129"/>
      <c r="DL314" s="129"/>
      <c r="DM314" s="129"/>
      <c r="DN314" s="129"/>
      <c r="DO314" s="129"/>
      <c r="DP314" s="129"/>
      <c r="DQ314" s="129"/>
      <c r="DR314" s="129"/>
      <c r="DS314" s="129"/>
      <c r="DT314" s="129"/>
      <c r="DU314" s="129"/>
      <c r="DV314" s="129"/>
      <c r="DW314" s="129"/>
      <c r="DX314" s="129"/>
      <c r="DY314" s="129"/>
      <c r="DZ314" s="129"/>
      <c r="EA314" s="129"/>
      <c r="EB314" s="129"/>
      <c r="EC314" s="129"/>
      <c r="ED314" s="129"/>
      <c r="EE314" s="129"/>
      <c r="EF314" s="129"/>
      <c r="EG314" s="129"/>
      <c r="EH314" s="129"/>
      <c r="EI314" s="129"/>
      <c r="EJ314" s="129"/>
      <c r="EK314" s="129"/>
      <c r="EL314" s="129"/>
      <c r="EM314" s="129"/>
      <c r="EN314" s="129"/>
      <c r="EO314" s="129"/>
      <c r="EP314" s="129"/>
      <c r="EQ314" s="129"/>
      <c r="ER314" s="129"/>
      <c r="ES314" s="129"/>
      <c r="ET314" s="129"/>
      <c r="EU314" s="129"/>
      <c r="EV314" s="129"/>
      <c r="EW314" s="129"/>
      <c r="EX314" s="129"/>
      <c r="EY314" s="129"/>
      <c r="EZ314" s="129"/>
      <c r="FA314" s="129"/>
      <c r="FB314" s="129"/>
      <c r="FC314" s="129"/>
      <c r="FD314" s="129"/>
      <c r="FE314" s="129"/>
      <c r="FF314" s="129"/>
      <c r="FG314" s="129"/>
      <c r="FH314" s="129"/>
      <c r="FI314" s="129"/>
      <c r="FJ314" s="129"/>
      <c r="FK314" s="129"/>
      <c r="FL314" s="129"/>
      <c r="FM314" s="129"/>
      <c r="FN314" s="129"/>
      <c r="FO314" s="129"/>
      <c r="FP314" s="129"/>
      <c r="FQ314" s="129"/>
      <c r="FR314" s="129"/>
      <c r="FS314" s="129"/>
      <c r="FT314" s="129"/>
      <c r="FU314" s="129"/>
      <c r="FV314" s="129"/>
      <c r="FW314" s="129"/>
      <c r="FX314" s="129"/>
      <c r="FY314" s="129"/>
      <c r="FZ314" s="129"/>
      <c r="GA314" s="129"/>
      <c r="GB314" s="129"/>
      <c r="GC314" s="129"/>
      <c r="GD314" s="129"/>
      <c r="GE314" s="129"/>
      <c r="GF314" s="129"/>
      <c r="GG314" s="129"/>
      <c r="GH314" s="129"/>
      <c r="GI314" s="129"/>
      <c r="GJ314" s="129"/>
      <c r="GK314" s="129"/>
      <c r="GL314" s="129"/>
      <c r="GM314" s="129"/>
      <c r="GN314" s="129"/>
      <c r="GO314" s="129"/>
      <c r="GP314" s="129"/>
      <c r="GQ314" s="129"/>
      <c r="GR314" s="129"/>
      <c r="GS314" s="129"/>
      <c r="GT314" s="129"/>
      <c r="GU314" s="129"/>
      <c r="GV314" s="129"/>
      <c r="GW314" s="129"/>
      <c r="GX314" s="129"/>
      <c r="GY314" s="129"/>
      <c r="GZ314" s="129"/>
      <c r="HA314" s="129"/>
      <c r="HB314" s="129"/>
      <c r="HC314" s="129"/>
      <c r="HD314" s="129"/>
      <c r="HE314" s="129"/>
      <c r="HF314" s="129"/>
      <c r="HG314" s="129"/>
      <c r="HH314" s="129"/>
      <c r="HI314" s="129"/>
      <c r="HJ314" s="129"/>
      <c r="HK314" s="129"/>
      <c r="HL314" s="129"/>
      <c r="HM314" s="129"/>
      <c r="HN314" s="129"/>
      <c r="HO314" s="129"/>
      <c r="HP314" s="129"/>
      <c r="HQ314" s="129"/>
      <c r="HR314" s="129"/>
      <c r="HS314" s="129"/>
      <c r="HT314" s="129"/>
      <c r="HU314" s="129"/>
      <c r="HV314" s="129"/>
      <c r="HW314" s="129"/>
      <c r="HX314" s="129"/>
      <c r="HY314" s="129"/>
      <c r="HZ314" s="129"/>
      <c r="IA314" s="129"/>
      <c r="IB314" s="129"/>
      <c r="IC314" s="129"/>
      <c r="ID314" s="129"/>
      <c r="IE314" s="129"/>
      <c r="IF314" s="129"/>
      <c r="IG314" s="129"/>
      <c r="IH314" s="129"/>
      <c r="II314" s="129"/>
      <c r="IJ314" s="129"/>
      <c r="IK314" s="129"/>
      <c r="IL314" s="129"/>
      <c r="IM314" s="129"/>
      <c r="IN314" s="129"/>
      <c r="IO314" s="129"/>
      <c r="IP314" s="129"/>
      <c r="IQ314" s="129"/>
      <c r="IR314" s="129"/>
      <c r="IS314" s="129"/>
      <c r="IT314" s="129"/>
    </row>
    <row r="315" spans="1:254" ht="64.5" customHeight="1" x14ac:dyDescent="0.2">
      <c r="A315" s="125" t="s">
        <v>282</v>
      </c>
      <c r="B315" s="127" t="s">
        <v>281</v>
      </c>
      <c r="C315" s="127" t="s">
        <v>200</v>
      </c>
      <c r="D315" s="127" t="s">
        <v>146</v>
      </c>
      <c r="E315" s="137" t="s">
        <v>238</v>
      </c>
      <c r="F315" s="127" t="s">
        <v>26</v>
      </c>
      <c r="G315" s="128">
        <v>2537.8000000000002</v>
      </c>
    </row>
    <row r="316" spans="1:254" ht="25.5" x14ac:dyDescent="0.2">
      <c r="A316" s="125" t="s">
        <v>283</v>
      </c>
      <c r="B316" s="127" t="s">
        <v>281</v>
      </c>
      <c r="C316" s="127" t="s">
        <v>200</v>
      </c>
      <c r="D316" s="127" t="s">
        <v>146</v>
      </c>
      <c r="E316" s="137" t="s">
        <v>238</v>
      </c>
      <c r="F316" s="127" t="s">
        <v>32</v>
      </c>
      <c r="G316" s="128">
        <v>298.54000000000002</v>
      </c>
    </row>
    <row r="317" spans="1:254" ht="71.25" x14ac:dyDescent="0.2">
      <c r="A317" s="205" t="s">
        <v>332</v>
      </c>
      <c r="B317" s="206">
        <v>510</v>
      </c>
      <c r="C317" s="207"/>
      <c r="D317" s="207"/>
      <c r="E317" s="207"/>
      <c r="F317" s="141"/>
      <c r="G317" s="114">
        <f>SUM(G318)</f>
        <v>11348</v>
      </c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  <c r="BQ317" s="148"/>
      <c r="BR317" s="148"/>
      <c r="BS317" s="148"/>
      <c r="BT317" s="148"/>
      <c r="BU317" s="148"/>
      <c r="BV317" s="148"/>
      <c r="BW317" s="148"/>
      <c r="BX317" s="148"/>
      <c r="BY317" s="148"/>
      <c r="BZ317" s="148"/>
      <c r="CA317" s="148"/>
      <c r="CB317" s="148"/>
      <c r="CC317" s="148"/>
      <c r="CD317" s="148"/>
      <c r="CE317" s="148"/>
      <c r="CF317" s="148"/>
      <c r="CG317" s="148"/>
      <c r="CH317" s="148"/>
      <c r="CI317" s="148"/>
      <c r="CJ317" s="148"/>
      <c r="CK317" s="148"/>
      <c r="CL317" s="148"/>
      <c r="CM317" s="148"/>
      <c r="CN317" s="148"/>
      <c r="CO317" s="148"/>
      <c r="CP317" s="148"/>
      <c r="CQ317" s="148"/>
      <c r="CR317" s="148"/>
      <c r="CS317" s="148"/>
      <c r="CT317" s="148"/>
      <c r="CU317" s="148"/>
      <c r="CV317" s="148"/>
      <c r="CW317" s="148"/>
      <c r="CX317" s="148"/>
      <c r="CY317" s="148"/>
      <c r="CZ317" s="148"/>
      <c r="DA317" s="148"/>
      <c r="DB317" s="148"/>
      <c r="DC317" s="148"/>
      <c r="DD317" s="148"/>
      <c r="DE317" s="148"/>
      <c r="DF317" s="148"/>
      <c r="DG317" s="148"/>
      <c r="DH317" s="148"/>
      <c r="DI317" s="148"/>
      <c r="DJ317" s="148"/>
      <c r="DK317" s="148"/>
      <c r="DL317" s="148"/>
      <c r="DM317" s="148"/>
      <c r="DN317" s="148"/>
      <c r="DO317" s="148"/>
      <c r="DP317" s="148"/>
      <c r="DQ317" s="148"/>
      <c r="DR317" s="148"/>
      <c r="DS317" s="148"/>
      <c r="DT317" s="148"/>
      <c r="DU317" s="148"/>
      <c r="DV317" s="148"/>
      <c r="DW317" s="148"/>
      <c r="DX317" s="148"/>
      <c r="DY317" s="148"/>
      <c r="DZ317" s="148"/>
      <c r="EA317" s="148"/>
      <c r="EB317" s="148"/>
      <c r="EC317" s="148"/>
      <c r="ED317" s="148"/>
      <c r="EE317" s="148"/>
      <c r="EF317" s="148"/>
      <c r="EG317" s="148"/>
      <c r="EH317" s="148"/>
      <c r="EI317" s="148"/>
      <c r="EJ317" s="148"/>
      <c r="EK317" s="148"/>
      <c r="EL317" s="148"/>
      <c r="EM317" s="148"/>
      <c r="EN317" s="148"/>
      <c r="EO317" s="148"/>
      <c r="EP317" s="148"/>
      <c r="EQ317" s="148"/>
      <c r="ER317" s="148"/>
      <c r="ES317" s="148"/>
      <c r="ET317" s="148"/>
      <c r="EU317" s="148"/>
      <c r="EV317" s="148"/>
      <c r="EW317" s="148"/>
      <c r="EX317" s="148"/>
      <c r="EY317" s="148"/>
      <c r="EZ317" s="148"/>
      <c r="FA317" s="148"/>
      <c r="FB317" s="148"/>
      <c r="FC317" s="148"/>
      <c r="FD317" s="148"/>
      <c r="FE317" s="148"/>
      <c r="FF317" s="148"/>
      <c r="FG317" s="148"/>
      <c r="FH317" s="148"/>
      <c r="FI317" s="148"/>
      <c r="FJ317" s="148"/>
      <c r="FK317" s="148"/>
      <c r="FL317" s="148"/>
      <c r="FM317" s="148"/>
      <c r="FN317" s="148"/>
      <c r="FO317" s="148"/>
      <c r="FP317" s="148"/>
      <c r="FQ317" s="148"/>
      <c r="FR317" s="148"/>
      <c r="FS317" s="148"/>
      <c r="FT317" s="148"/>
      <c r="FU317" s="148"/>
      <c r="FV317" s="148"/>
      <c r="FW317" s="148"/>
      <c r="FX317" s="148"/>
      <c r="FY317" s="148"/>
      <c r="FZ317" s="148"/>
      <c r="GA317" s="148"/>
      <c r="GB317" s="148"/>
      <c r="GC317" s="148"/>
      <c r="GD317" s="148"/>
      <c r="GE317" s="148"/>
      <c r="GF317" s="148"/>
      <c r="GG317" s="148"/>
      <c r="GH317" s="148"/>
      <c r="GI317" s="148"/>
      <c r="GJ317" s="148"/>
      <c r="GK317" s="148"/>
      <c r="GL317" s="148"/>
      <c r="GM317" s="148"/>
      <c r="GN317" s="148"/>
      <c r="GO317" s="148"/>
      <c r="GP317" s="148"/>
      <c r="GQ317" s="148"/>
      <c r="GR317" s="148"/>
      <c r="GS317" s="148"/>
      <c r="GT317" s="148"/>
      <c r="GU317" s="148"/>
      <c r="GV317" s="148"/>
      <c r="GW317" s="148"/>
      <c r="GX317" s="148"/>
      <c r="GY317" s="148"/>
      <c r="GZ317" s="148"/>
      <c r="HA317" s="148"/>
      <c r="HB317" s="148"/>
      <c r="HC317" s="148"/>
      <c r="HD317" s="148"/>
      <c r="HE317" s="148"/>
      <c r="HF317" s="148"/>
      <c r="HG317" s="148"/>
      <c r="HH317" s="148"/>
      <c r="HI317" s="148"/>
      <c r="HJ317" s="148"/>
      <c r="HK317" s="148"/>
      <c r="HL317" s="148"/>
      <c r="HM317" s="148"/>
      <c r="HN317" s="148"/>
      <c r="HO317" s="148"/>
      <c r="HP317" s="148"/>
      <c r="HQ317" s="148"/>
      <c r="HR317" s="148"/>
      <c r="HS317" s="148"/>
      <c r="HT317" s="148"/>
      <c r="HU317" s="148"/>
      <c r="HV317" s="148"/>
      <c r="HW317" s="148"/>
      <c r="HX317" s="148"/>
      <c r="HY317" s="148"/>
      <c r="HZ317" s="148"/>
      <c r="IA317" s="148"/>
      <c r="IB317" s="148"/>
      <c r="IC317" s="148"/>
      <c r="ID317" s="148"/>
      <c r="IE317" s="148"/>
      <c r="IF317" s="148"/>
      <c r="IG317" s="148"/>
      <c r="IH317" s="148"/>
      <c r="II317" s="148"/>
      <c r="IJ317" s="148"/>
      <c r="IK317" s="148"/>
      <c r="IL317" s="148"/>
      <c r="IM317" s="148"/>
      <c r="IN317" s="148"/>
      <c r="IO317" s="148"/>
      <c r="IP317" s="148"/>
      <c r="IQ317" s="148"/>
      <c r="IR317" s="148"/>
      <c r="IS317" s="148"/>
      <c r="IT317" s="148"/>
    </row>
    <row r="318" spans="1:254" ht="51" x14ac:dyDescent="0.2">
      <c r="A318" s="208" t="s">
        <v>72</v>
      </c>
      <c r="B318" s="183">
        <v>510</v>
      </c>
      <c r="C318" s="209" t="s">
        <v>19</v>
      </c>
      <c r="D318" s="137" t="s">
        <v>55</v>
      </c>
      <c r="E318" s="137"/>
      <c r="F318" s="210"/>
      <c r="G318" s="128">
        <f>SUM(G322+G323+G319+G324)</f>
        <v>11348</v>
      </c>
    </row>
    <row r="319" spans="1:254" ht="25.5" x14ac:dyDescent="0.2">
      <c r="A319" s="211" t="s">
        <v>73</v>
      </c>
      <c r="B319" s="212">
        <v>510</v>
      </c>
      <c r="C319" s="213" t="s">
        <v>19</v>
      </c>
      <c r="D319" s="147" t="s">
        <v>55</v>
      </c>
      <c r="E319" s="147" t="s">
        <v>74</v>
      </c>
      <c r="F319" s="214"/>
      <c r="G319" s="215">
        <f>SUM(G320)</f>
        <v>5674</v>
      </c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  <c r="BZ319" s="91"/>
      <c r="CA319" s="91"/>
      <c r="CB319" s="91"/>
      <c r="CC319" s="91"/>
      <c r="CD319" s="91"/>
      <c r="CE319" s="91"/>
      <c r="CF319" s="91"/>
      <c r="CG319" s="91"/>
      <c r="CH319" s="91"/>
      <c r="CI319" s="91"/>
      <c r="CJ319" s="91"/>
      <c r="CK319" s="91"/>
      <c r="CL319" s="91"/>
      <c r="CM319" s="91"/>
      <c r="CN319" s="91"/>
      <c r="CO319" s="91"/>
      <c r="CP319" s="91"/>
      <c r="CQ319" s="91"/>
      <c r="CR319" s="91"/>
      <c r="CS319" s="91"/>
      <c r="CT319" s="91"/>
      <c r="CU319" s="91"/>
      <c r="CV319" s="91"/>
      <c r="CW319" s="91"/>
      <c r="CX319" s="91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1"/>
      <c r="HT319" s="91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  <c r="IT319" s="91"/>
    </row>
    <row r="320" spans="1:254" ht="69" customHeight="1" x14ac:dyDescent="0.2">
      <c r="A320" s="125" t="s">
        <v>282</v>
      </c>
      <c r="B320" s="216">
        <v>510</v>
      </c>
      <c r="C320" s="209" t="s">
        <v>19</v>
      </c>
      <c r="D320" s="137" t="s">
        <v>55</v>
      </c>
      <c r="E320" s="217" t="s">
        <v>74</v>
      </c>
      <c r="F320" s="210" t="s">
        <v>26</v>
      </c>
      <c r="G320" s="218">
        <v>5674</v>
      </c>
    </row>
    <row r="321" spans="1:254" ht="25.5" x14ac:dyDescent="0.2">
      <c r="A321" s="211" t="s">
        <v>73</v>
      </c>
      <c r="B321" s="183">
        <v>510</v>
      </c>
      <c r="C321" s="137" t="s">
        <v>19</v>
      </c>
      <c r="D321" s="137" t="s">
        <v>55</v>
      </c>
      <c r="E321" s="137" t="s">
        <v>75</v>
      </c>
      <c r="F321" s="210"/>
      <c r="G321" s="218">
        <f>SUM(G322:G324)</f>
        <v>5674</v>
      </c>
    </row>
    <row r="322" spans="1:254" ht="51.75" customHeight="1" x14ac:dyDescent="0.2">
      <c r="A322" s="125" t="s">
        <v>282</v>
      </c>
      <c r="B322" s="183">
        <v>510</v>
      </c>
      <c r="C322" s="137" t="s">
        <v>19</v>
      </c>
      <c r="D322" s="137" t="s">
        <v>55</v>
      </c>
      <c r="E322" s="137" t="s">
        <v>75</v>
      </c>
      <c r="F322" s="127" t="s">
        <v>26</v>
      </c>
      <c r="G322" s="218">
        <v>4586</v>
      </c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29"/>
      <c r="AF322" s="129"/>
      <c r="AG322" s="129"/>
      <c r="AH322" s="129"/>
      <c r="AI322" s="129"/>
      <c r="AJ322" s="129"/>
      <c r="AK322" s="129"/>
      <c r="AL322" s="129"/>
      <c r="AM322" s="129"/>
      <c r="AN322" s="129"/>
      <c r="AO322" s="129"/>
      <c r="AP322" s="129"/>
      <c r="AQ322" s="129"/>
      <c r="AR322" s="129"/>
      <c r="AS322" s="129"/>
      <c r="AT322" s="129"/>
      <c r="AU322" s="129"/>
      <c r="AV322" s="129"/>
      <c r="AW322" s="129"/>
      <c r="AX322" s="129"/>
      <c r="AY322" s="129"/>
      <c r="AZ322" s="129"/>
      <c r="BA322" s="129"/>
      <c r="BB322" s="129"/>
      <c r="BC322" s="129"/>
      <c r="BD322" s="129"/>
      <c r="BE322" s="129"/>
      <c r="BF322" s="129"/>
      <c r="BG322" s="129"/>
      <c r="BH322" s="129"/>
      <c r="BI322" s="129"/>
      <c r="BJ322" s="129"/>
      <c r="BK322" s="129"/>
      <c r="BL322" s="129"/>
      <c r="BM322" s="129"/>
      <c r="BN322" s="129"/>
      <c r="BO322" s="129"/>
      <c r="BP322" s="129"/>
      <c r="BQ322" s="129"/>
      <c r="BR322" s="129"/>
      <c r="BS322" s="129"/>
      <c r="BT322" s="129"/>
      <c r="BU322" s="129"/>
      <c r="BV322" s="129"/>
      <c r="BW322" s="129"/>
      <c r="BX322" s="129"/>
      <c r="BY322" s="129"/>
      <c r="BZ322" s="129"/>
      <c r="CA322" s="129"/>
      <c r="CB322" s="129"/>
      <c r="CC322" s="129"/>
      <c r="CD322" s="129"/>
      <c r="CE322" s="129"/>
      <c r="CF322" s="129"/>
      <c r="CG322" s="129"/>
      <c r="CH322" s="129"/>
      <c r="CI322" s="129"/>
      <c r="CJ322" s="129"/>
      <c r="CK322" s="129"/>
      <c r="CL322" s="129"/>
      <c r="CM322" s="129"/>
      <c r="CN322" s="129"/>
      <c r="CO322" s="129"/>
      <c r="CP322" s="129"/>
      <c r="CQ322" s="129"/>
      <c r="CR322" s="129"/>
      <c r="CS322" s="129"/>
      <c r="CT322" s="129"/>
      <c r="CU322" s="129"/>
      <c r="CV322" s="129"/>
      <c r="CW322" s="129"/>
      <c r="CX322" s="129"/>
      <c r="CY322" s="129"/>
      <c r="CZ322" s="129"/>
      <c r="DA322" s="129"/>
      <c r="DB322" s="129"/>
      <c r="DC322" s="129"/>
      <c r="DD322" s="129"/>
      <c r="DE322" s="129"/>
      <c r="DF322" s="129"/>
      <c r="DG322" s="129"/>
      <c r="DH322" s="129"/>
      <c r="DI322" s="129"/>
      <c r="DJ322" s="129"/>
      <c r="DK322" s="129"/>
      <c r="DL322" s="129"/>
      <c r="DM322" s="129"/>
      <c r="DN322" s="129"/>
      <c r="DO322" s="129"/>
      <c r="DP322" s="129"/>
      <c r="DQ322" s="129"/>
      <c r="DR322" s="129"/>
      <c r="DS322" s="129"/>
      <c r="DT322" s="129"/>
      <c r="DU322" s="129"/>
      <c r="DV322" s="129"/>
      <c r="DW322" s="129"/>
      <c r="DX322" s="129"/>
      <c r="DY322" s="129"/>
      <c r="DZ322" s="129"/>
      <c r="EA322" s="129"/>
      <c r="EB322" s="129"/>
      <c r="EC322" s="129"/>
      <c r="ED322" s="129"/>
      <c r="EE322" s="129"/>
      <c r="EF322" s="129"/>
      <c r="EG322" s="129"/>
      <c r="EH322" s="129"/>
      <c r="EI322" s="129"/>
      <c r="EJ322" s="129"/>
      <c r="EK322" s="129"/>
      <c r="EL322" s="129"/>
      <c r="EM322" s="129"/>
      <c r="EN322" s="129"/>
      <c r="EO322" s="129"/>
      <c r="EP322" s="129"/>
      <c r="EQ322" s="129"/>
      <c r="ER322" s="129"/>
      <c r="ES322" s="129"/>
      <c r="ET322" s="129"/>
      <c r="EU322" s="129"/>
      <c r="EV322" s="129"/>
      <c r="EW322" s="129"/>
      <c r="EX322" s="129"/>
      <c r="EY322" s="129"/>
      <c r="EZ322" s="129"/>
      <c r="FA322" s="129"/>
      <c r="FB322" s="129"/>
      <c r="FC322" s="129"/>
      <c r="FD322" s="129"/>
      <c r="FE322" s="129"/>
      <c r="FF322" s="129"/>
      <c r="FG322" s="129"/>
      <c r="FH322" s="129"/>
      <c r="FI322" s="129"/>
      <c r="FJ322" s="129"/>
      <c r="FK322" s="129"/>
      <c r="FL322" s="129"/>
      <c r="FM322" s="129"/>
      <c r="FN322" s="129"/>
      <c r="FO322" s="129"/>
      <c r="FP322" s="129"/>
      <c r="FQ322" s="129"/>
      <c r="FR322" s="129"/>
      <c r="FS322" s="129"/>
      <c r="FT322" s="129"/>
      <c r="FU322" s="129"/>
      <c r="FV322" s="129"/>
      <c r="FW322" s="129"/>
      <c r="FX322" s="129"/>
      <c r="FY322" s="129"/>
      <c r="FZ322" s="129"/>
      <c r="GA322" s="129"/>
      <c r="GB322" s="129"/>
      <c r="GC322" s="129"/>
      <c r="GD322" s="129"/>
      <c r="GE322" s="129"/>
      <c r="GF322" s="129"/>
      <c r="GG322" s="129"/>
      <c r="GH322" s="129"/>
      <c r="GI322" s="129"/>
      <c r="GJ322" s="129"/>
      <c r="GK322" s="129"/>
      <c r="GL322" s="129"/>
      <c r="GM322" s="129"/>
      <c r="GN322" s="129"/>
      <c r="GO322" s="129"/>
      <c r="GP322" s="129"/>
      <c r="GQ322" s="129"/>
      <c r="GR322" s="129"/>
      <c r="GS322" s="129"/>
      <c r="GT322" s="129"/>
      <c r="GU322" s="129"/>
      <c r="GV322" s="129"/>
      <c r="GW322" s="129"/>
      <c r="GX322" s="129"/>
      <c r="GY322" s="129"/>
      <c r="GZ322" s="129"/>
      <c r="HA322" s="129"/>
      <c r="HB322" s="129"/>
      <c r="HC322" s="129"/>
      <c r="HD322" s="129"/>
      <c r="HE322" s="129"/>
      <c r="HF322" s="129"/>
      <c r="HG322" s="129"/>
      <c r="HH322" s="129"/>
      <c r="HI322" s="129"/>
      <c r="HJ322" s="129"/>
      <c r="HK322" s="129"/>
      <c r="HL322" s="129"/>
      <c r="HM322" s="129"/>
      <c r="HN322" s="129"/>
      <c r="HO322" s="129"/>
      <c r="HP322" s="129"/>
      <c r="HQ322" s="129"/>
      <c r="HR322" s="129"/>
      <c r="HS322" s="129"/>
      <c r="HT322" s="129"/>
      <c r="HU322" s="129"/>
      <c r="HV322" s="129"/>
      <c r="HW322" s="129"/>
      <c r="HX322" s="129"/>
      <c r="HY322" s="129"/>
      <c r="HZ322" s="129"/>
      <c r="IA322" s="129"/>
      <c r="IB322" s="129"/>
      <c r="IC322" s="129"/>
      <c r="ID322" s="129"/>
      <c r="IE322" s="129"/>
      <c r="IF322" s="129"/>
      <c r="IG322" s="129"/>
      <c r="IH322" s="129"/>
      <c r="II322" s="129"/>
      <c r="IJ322" s="129"/>
      <c r="IK322" s="129"/>
      <c r="IL322" s="129"/>
      <c r="IM322" s="129"/>
      <c r="IN322" s="129"/>
      <c r="IO322" s="129"/>
      <c r="IP322" s="129"/>
      <c r="IQ322" s="129"/>
      <c r="IR322" s="129"/>
      <c r="IS322" s="129"/>
      <c r="IT322" s="129"/>
    </row>
    <row r="323" spans="1:254" ht="25.5" x14ac:dyDescent="0.2">
      <c r="A323" s="125" t="s">
        <v>283</v>
      </c>
      <c r="B323" s="216">
        <v>510</v>
      </c>
      <c r="C323" s="137" t="s">
        <v>19</v>
      </c>
      <c r="D323" s="219" t="s">
        <v>55</v>
      </c>
      <c r="E323" s="220" t="s">
        <v>75</v>
      </c>
      <c r="F323" s="221" t="s">
        <v>32</v>
      </c>
      <c r="G323" s="128">
        <v>1088</v>
      </c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  <c r="BZ323" s="91"/>
      <c r="CA323" s="91"/>
      <c r="CB323" s="91"/>
      <c r="CC323" s="91"/>
      <c r="CD323" s="91"/>
      <c r="CE323" s="91"/>
      <c r="CF323" s="91"/>
      <c r="CG323" s="91"/>
      <c r="CH323" s="91"/>
      <c r="CI323" s="91"/>
      <c r="CJ323" s="91"/>
      <c r="CK323" s="91"/>
      <c r="CL323" s="91"/>
      <c r="CM323" s="91"/>
      <c r="CN323" s="91"/>
      <c r="CO323" s="91"/>
      <c r="CP323" s="91"/>
      <c r="CQ323" s="91"/>
      <c r="CR323" s="91"/>
      <c r="CS323" s="91"/>
      <c r="CT323" s="91"/>
      <c r="CU323" s="91"/>
      <c r="CV323" s="91"/>
      <c r="CW323" s="91"/>
      <c r="CX323" s="91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1"/>
      <c r="HT323" s="91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  <c r="IS323" s="91"/>
      <c r="IT323" s="91"/>
    </row>
    <row r="324" spans="1:254" x14ac:dyDescent="0.2">
      <c r="A324" s="125" t="s">
        <v>40</v>
      </c>
      <c r="B324" s="216">
        <v>510</v>
      </c>
      <c r="C324" s="137" t="s">
        <v>19</v>
      </c>
      <c r="D324" s="219" t="s">
        <v>55</v>
      </c>
      <c r="E324" s="220" t="s">
        <v>75</v>
      </c>
      <c r="F324" s="127" t="s">
        <v>41</v>
      </c>
      <c r="G324" s="128">
        <v>0</v>
      </c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  <c r="BZ324" s="91"/>
      <c r="CA324" s="91"/>
      <c r="CB324" s="91"/>
      <c r="CC324" s="91"/>
      <c r="CD324" s="91"/>
      <c r="CE324" s="91"/>
      <c r="CF324" s="91"/>
      <c r="CG324" s="91"/>
      <c r="CH324" s="91"/>
      <c r="CI324" s="91"/>
      <c r="CJ324" s="91"/>
      <c r="CK324" s="91"/>
      <c r="CL324" s="91"/>
      <c r="CM324" s="91"/>
      <c r="CN324" s="91"/>
      <c r="CO324" s="91"/>
      <c r="CP324" s="91"/>
      <c r="CQ324" s="91"/>
      <c r="CR324" s="91"/>
      <c r="CS324" s="91"/>
      <c r="CT324" s="91"/>
      <c r="CU324" s="91"/>
      <c r="CV324" s="91"/>
      <c r="CW324" s="91"/>
      <c r="CX324" s="91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1"/>
      <c r="HT324" s="91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  <c r="IS324" s="91"/>
      <c r="IT324" s="91"/>
    </row>
    <row r="325" spans="1:254" s="148" customFormat="1" ht="42.75" x14ac:dyDescent="0.2">
      <c r="A325" s="226" t="s">
        <v>337</v>
      </c>
      <c r="B325" s="228">
        <v>510</v>
      </c>
      <c r="C325" s="207"/>
      <c r="D325" s="207"/>
      <c r="E325" s="230"/>
      <c r="F325" s="231"/>
      <c r="G325" s="233">
        <f>SUM(G326+G329)</f>
        <v>1100</v>
      </c>
    </row>
    <row r="326" spans="1:254" s="129" customFormat="1" ht="40.9" customHeight="1" x14ac:dyDescent="0.2">
      <c r="A326" s="125" t="s">
        <v>80</v>
      </c>
      <c r="B326" s="224">
        <v>510</v>
      </c>
      <c r="C326" s="209" t="s">
        <v>19</v>
      </c>
      <c r="D326" s="137" t="s">
        <v>55</v>
      </c>
      <c r="E326" s="137" t="s">
        <v>338</v>
      </c>
      <c r="F326" s="232"/>
      <c r="G326" s="225">
        <f>SUM(G327:G328)</f>
        <v>500</v>
      </c>
    </row>
    <row r="327" spans="1:254" s="91" customFormat="1" ht="63.75" x14ac:dyDescent="0.2">
      <c r="A327" s="130" t="s">
        <v>282</v>
      </c>
      <c r="B327" s="237">
        <v>510</v>
      </c>
      <c r="C327" s="213" t="s">
        <v>19</v>
      </c>
      <c r="D327" s="147" t="s">
        <v>55</v>
      </c>
      <c r="E327" s="147" t="s">
        <v>338</v>
      </c>
      <c r="F327" s="235" t="s">
        <v>26</v>
      </c>
      <c r="G327" s="133">
        <v>400</v>
      </c>
    </row>
    <row r="328" spans="1:254" s="91" customFormat="1" ht="25.5" x14ac:dyDescent="0.2">
      <c r="A328" s="130" t="s">
        <v>283</v>
      </c>
      <c r="B328" s="237">
        <v>510</v>
      </c>
      <c r="C328" s="213" t="s">
        <v>19</v>
      </c>
      <c r="D328" s="147" t="s">
        <v>55</v>
      </c>
      <c r="E328" s="147" t="s">
        <v>338</v>
      </c>
      <c r="F328" s="214" t="s">
        <v>32</v>
      </c>
      <c r="G328" s="236">
        <v>100</v>
      </c>
    </row>
    <row r="329" spans="1:254" s="129" customFormat="1" ht="38.25" x14ac:dyDescent="0.2">
      <c r="A329" s="125" t="s">
        <v>292</v>
      </c>
      <c r="B329" s="227">
        <v>510</v>
      </c>
      <c r="C329" s="209" t="s">
        <v>19</v>
      </c>
      <c r="D329" s="229" t="s">
        <v>55</v>
      </c>
      <c r="E329" s="137" t="s">
        <v>335</v>
      </c>
      <c r="F329" s="210"/>
      <c r="G329" s="128">
        <f>SUM(G330:G331)</f>
        <v>600</v>
      </c>
    </row>
    <row r="330" spans="1:254" ht="63.75" x14ac:dyDescent="0.2">
      <c r="A330" s="130" t="s">
        <v>282</v>
      </c>
      <c r="B330" s="227">
        <v>510</v>
      </c>
      <c r="C330" s="209" t="s">
        <v>19</v>
      </c>
      <c r="D330" s="229" t="s">
        <v>55</v>
      </c>
      <c r="E330" s="137" t="s">
        <v>335</v>
      </c>
      <c r="F330" s="234" t="s">
        <v>26</v>
      </c>
      <c r="G330" s="128">
        <v>500</v>
      </c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  <c r="BZ330" s="91"/>
      <c r="CA330" s="91"/>
      <c r="CB330" s="91"/>
      <c r="CC330" s="91"/>
      <c r="CD330" s="91"/>
      <c r="CE330" s="91"/>
      <c r="CF330" s="91"/>
      <c r="CG330" s="91"/>
      <c r="CH330" s="91"/>
      <c r="CI330" s="91"/>
      <c r="CJ330" s="91"/>
      <c r="CK330" s="91"/>
      <c r="CL330" s="91"/>
      <c r="CM330" s="91"/>
      <c r="CN330" s="91"/>
      <c r="CO330" s="91"/>
      <c r="CP330" s="91"/>
      <c r="CQ330" s="91"/>
      <c r="CR330" s="91"/>
      <c r="CS330" s="91"/>
      <c r="CT330" s="91"/>
      <c r="CU330" s="91"/>
      <c r="CV330" s="91"/>
      <c r="CW330" s="91"/>
      <c r="CX330" s="91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1"/>
      <c r="HT330" s="91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  <c r="IS330" s="91"/>
      <c r="IT330" s="91"/>
    </row>
    <row r="331" spans="1:254" ht="28.5" customHeight="1" x14ac:dyDescent="0.2">
      <c r="A331" s="130" t="s">
        <v>283</v>
      </c>
      <c r="B331" s="227">
        <v>510</v>
      </c>
      <c r="C331" s="209" t="s">
        <v>19</v>
      </c>
      <c r="D331" s="229" t="s">
        <v>55</v>
      </c>
      <c r="E331" s="137" t="s">
        <v>335</v>
      </c>
      <c r="F331" s="221" t="s">
        <v>32</v>
      </c>
      <c r="G331" s="128">
        <v>100</v>
      </c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  <c r="BZ331" s="91"/>
      <c r="CA331" s="91"/>
      <c r="CB331" s="91"/>
      <c r="CC331" s="91"/>
      <c r="CD331" s="91"/>
      <c r="CE331" s="91"/>
      <c r="CF331" s="91"/>
      <c r="CG331" s="91"/>
      <c r="CH331" s="91"/>
      <c r="CI331" s="91"/>
      <c r="CJ331" s="91"/>
      <c r="CK331" s="91"/>
      <c r="CL331" s="91"/>
      <c r="CM331" s="91"/>
      <c r="CN331" s="91"/>
      <c r="CO331" s="91"/>
      <c r="CP331" s="91"/>
      <c r="CQ331" s="91"/>
      <c r="CR331" s="91"/>
      <c r="CS331" s="91"/>
      <c r="CT331" s="91"/>
      <c r="CU331" s="91"/>
      <c r="CV331" s="91"/>
      <c r="CW331" s="91"/>
      <c r="CX331" s="91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1"/>
      <c r="HT331" s="91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  <c r="IS331" s="91"/>
      <c r="IT331" s="91"/>
    </row>
    <row r="332" spans="1:254" ht="14.25" x14ac:dyDescent="0.2">
      <c r="A332" s="243" t="s">
        <v>263</v>
      </c>
      <c r="B332" s="244"/>
      <c r="C332" s="244"/>
      <c r="D332" s="244"/>
      <c r="E332" s="244"/>
      <c r="F332" s="245"/>
      <c r="G332" s="222">
        <f>SUM(G13+G24+G259+G317+G325)</f>
        <v>1185845.82</v>
      </c>
    </row>
    <row r="336" spans="1:254" x14ac:dyDescent="0.2">
      <c r="G336" s="223"/>
    </row>
  </sheetData>
  <mergeCells count="12">
    <mergeCell ref="A332:F332"/>
    <mergeCell ref="A1:G1"/>
    <mergeCell ref="A2:G2"/>
    <mergeCell ref="A3:G3"/>
    <mergeCell ref="A4:G4"/>
    <mergeCell ref="A5:G5"/>
    <mergeCell ref="A6:G6"/>
    <mergeCell ref="A7:G7"/>
    <mergeCell ref="A8:G8"/>
    <mergeCell ref="A10:A11"/>
    <mergeCell ref="B10:F10"/>
    <mergeCell ref="G10:G11"/>
  </mergeCells>
  <pageMargins left="0" right="0" top="0" bottom="0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2020-05-27T12:05:47Z</dcterms:modified>
</cp:coreProperties>
</file>