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3525" windowWidth="14805" windowHeight="4590" tabRatio="920"/>
  </bookViews>
  <sheets>
    <sheet name="01.01.21" sheetId="34" r:id="rId1"/>
  </sheets>
  <calcPr calcId="145621"/>
</workbook>
</file>

<file path=xl/calcChain.xml><?xml version="1.0" encoding="utf-8"?>
<calcChain xmlns="http://schemas.openxmlformats.org/spreadsheetml/2006/main">
  <c r="I49" i="34" l="1"/>
  <c r="H49" i="34"/>
  <c r="I26" i="34" l="1"/>
  <c r="H26" i="34"/>
  <c r="J43" i="34" l="1"/>
  <c r="H52" i="34"/>
  <c r="G52" i="34"/>
  <c r="I51" i="34"/>
  <c r="H51" i="34"/>
  <c r="G51" i="34"/>
  <c r="G49" i="34"/>
  <c r="H48" i="34"/>
  <c r="G48" i="34"/>
  <c r="J42" i="34"/>
  <c r="J41" i="34"/>
  <c r="J40" i="34"/>
  <c r="J39" i="34"/>
  <c r="J38" i="34"/>
  <c r="J37" i="34"/>
  <c r="J36" i="34"/>
  <c r="J35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  <c r="J5" i="34"/>
  <c r="J51" i="34" l="1"/>
  <c r="J49" i="34"/>
  <c r="H50" i="34"/>
  <c r="G50" i="34"/>
  <c r="I48" i="34"/>
  <c r="J48" i="34" s="1"/>
  <c r="I52" i="34"/>
  <c r="J52" i="34" l="1"/>
  <c r="I50" i="34"/>
  <c r="J50" i="34" s="1"/>
</calcChain>
</file>

<file path=xl/sharedStrings.xml><?xml version="1.0" encoding="utf-8"?>
<sst xmlns="http://schemas.openxmlformats.org/spreadsheetml/2006/main" count="147" uniqueCount="104">
  <si>
    <t>№ п/п</t>
  </si>
  <si>
    <t>Наименование показателей</t>
  </si>
  <si>
    <t>№, дата постановления</t>
  </si>
  <si>
    <t>разд</t>
  </si>
  <si>
    <t>КЦСР</t>
  </si>
  <si>
    <t>источник финансирования</t>
  </si>
  <si>
    <t>МБ</t>
  </si>
  <si>
    <t>ОБ</t>
  </si>
  <si>
    <t xml:space="preserve">Муниципальная целевая 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 </t>
  </si>
  <si>
    <t>1003</t>
  </si>
  <si>
    <t>0409</t>
  </si>
  <si>
    <t>Программа "Комплексное благоустройство территории муниципального образования "Советский городской округ" на 2017-2021 годы"</t>
  </si>
  <si>
    <t>0503</t>
  </si>
  <si>
    <t>Программа "Газификация муниципального образования "Советский городской округ" на 2015-2020 годы"</t>
  </si>
  <si>
    <t>0501</t>
  </si>
  <si>
    <t>Муниципальная 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</si>
  <si>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0505</t>
  </si>
  <si>
    <t>0412</t>
  </si>
  <si>
    <t>0113</t>
  </si>
  <si>
    <t>Муниципальная программа Советского городского округа "Молодежь" на 2017 - 2021 годы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</si>
  <si>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</si>
  <si>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0605</t>
  </si>
  <si>
    <t>Муниципальная антинаркотическая программа Советского городского округа на 2017-2020 гг.</t>
  </si>
  <si>
    <t xml:space="preserve">№ 973                                                            от 23.08.2016г </t>
  </si>
  <si>
    <t>ВСЕГО:</t>
  </si>
  <si>
    <t xml:space="preserve">Утверждено                                         по программе </t>
  </si>
  <si>
    <t xml:space="preserve">Предусмотрено в бюджете                </t>
  </si>
  <si>
    <t xml:space="preserve">Муниципальная программа "Развитие образования в Советском городском округе на 2018-2022 годы" </t>
  </si>
  <si>
    <t>0801            0804</t>
  </si>
  <si>
    <t>Муниципальная программа "Развитие физической культуры и массового спорта в муниципальном образовании "Советский городской округ" на 2018-2020 годы"</t>
  </si>
  <si>
    <t>0707</t>
  </si>
  <si>
    <t>№ 1003                                                            от 27.09.2018г</t>
  </si>
  <si>
    <t xml:space="preserve">Муниципальная программа "Безопасность муниципального образования Советский городской округ на 2019-2022 годы" </t>
  </si>
  <si>
    <t>Муниципальная программа "Развитие культуры в муниципальном образовании "Советский городской округ" на 2019-2022 годы"</t>
  </si>
  <si>
    <t>Муниципальная 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</si>
  <si>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Муниципальная программа "Обеспечение эффективного использования муниципального имущества и земельных ресурсов Советского городского округа на 2019-2022 годы"</t>
  </si>
  <si>
    <t>Муниципальная 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</si>
  <si>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 xml:space="preserve">                                                                                                                                                               Муниципальная программа "Развитие территориального общественного самоуправления в муниципальном образовании "Советский городской округ" на 2019-2024 годы"
</t>
  </si>
  <si>
    <t xml:space="preserve">Муниципальная программа "Формирование законопослушного поведения участников дорожного движения в муниципальном образовании "Советский городской округ" на 2018-2020 годы"
</t>
  </si>
  <si>
    <t>Муниципальная программа "Переселение граждан из аварийного жилищного фонда, расположенного на территории муниципального образования "Советский городской округ" на 2019-2025 годы"</t>
  </si>
  <si>
    <t>221F36748S</t>
  </si>
  <si>
    <t>Программа конкретных дел благоустройства территории муниципального образования "Советский городской округ" на 2020 год</t>
  </si>
  <si>
    <t xml:space="preserve">                                                                                                                                                               Муниципальная программа оптимизации расходов бюджета Советского городского округа на 2020-2022 годы
</t>
  </si>
  <si>
    <t xml:space="preserve">Исполнение </t>
  </si>
  <si>
    <t>% исполнения</t>
  </si>
  <si>
    <t>ФБ</t>
  </si>
  <si>
    <t>грант</t>
  </si>
  <si>
    <t xml:space="preserve">ОБ </t>
  </si>
  <si>
    <t>0502</t>
  </si>
  <si>
    <t>Муниципальная программа "Формирование современной городской среды муниципального образования "Советский городской округ" на 2018-2024 годы"</t>
  </si>
  <si>
    <t xml:space="preserve">ОБ  </t>
  </si>
  <si>
    <t xml:space="preserve">Исполнение муниципальных программ,                                                                                                                                                                                                                                   предусмотренных к финансированию из бюджета Советского городского округа на 2020год </t>
  </si>
  <si>
    <t>03573R0279</t>
  </si>
  <si>
    <t>0701</t>
  </si>
  <si>
    <t xml:space="preserve">№ 1123                                                            от 24.10.2018г(изм. № 416 от 26.05.20)  </t>
  </si>
  <si>
    <t xml:space="preserve">0113      0412        </t>
  </si>
  <si>
    <t xml:space="preserve">№ 1253                                                           от 31.10.2016г (изм. № 812 от 29.09.20)  </t>
  </si>
  <si>
    <t xml:space="preserve">                                                                                                                                                               Муниципальная программа "Профессиональная переподготовка и повышение квалификации муниципальных служащих Советского городского округа на 2020-2022 годы"
</t>
  </si>
  <si>
    <t xml:space="preserve">Реш. № 366                                                           от 27.11.2019г  (изм. № 12 от 30.09.20) </t>
  </si>
  <si>
    <t xml:space="preserve">№ 1230                                                            от 13.11.2019г  (изм. № 856 от 06.10.20)  </t>
  </si>
  <si>
    <t xml:space="preserve">№ 1058                                                            от 10.10.2018г (изм. № 855 от 06.10.20) </t>
  </si>
  <si>
    <t xml:space="preserve">№ 09                                                            от 09.01.2017г (изм. № 830 от 02.10.20) 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</si>
  <si>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</si>
  <si>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 xml:space="preserve">                                                                                                                                                               Муниципальная программа "Комплексное развитие транспортной инфраструктуры муниципального образования "Советский городской округ" на 2017-2026 годы"
</t>
  </si>
  <si>
    <t xml:space="preserve">Программа "Проведение капитального и (или) текущего ремонта жилищного фонда муниципального образования "Советский городской округ", закрепленного за детьми-сиротами и детьми, оставшимися без попечения родителей, лицами из числа детей-сирот и детей, оставшихся без попечения родителей, на 2019-2022 годы" </t>
  </si>
  <si>
    <t>Муниципальная программа "Проведение капитального ремонта общего имущества многоквартирного  жилищного фонда муниципального образования "Советский городской округ" на 2017-2021 годы"</t>
  </si>
  <si>
    <t>Программа  комплексного развития систем коммунальной инфраструктуры муниципального образования "Советский городской округ" на 2020 – 2030 годы</t>
  </si>
  <si>
    <t>22117S1070</t>
  </si>
  <si>
    <t xml:space="preserve">2217717011 22117S1070         </t>
  </si>
  <si>
    <t>1004</t>
  </si>
  <si>
    <t>122Н971220</t>
  </si>
  <si>
    <t>22125S1100</t>
  </si>
  <si>
    <t>0223870620      0223970620              0233970620    034Р270120         0335970160 022Е151690 022Е254910        0223971130     0347070130</t>
  </si>
  <si>
    <t xml:space="preserve">2217727000 022Е254910           </t>
  </si>
  <si>
    <t>0459771090</t>
  </si>
  <si>
    <t xml:space="preserve">2217729000       2217729011       2217729013 </t>
  </si>
  <si>
    <t xml:space="preserve">№ 1023                                                            от 27.09.2017г(изм. № 971 от 03.11.20) </t>
  </si>
  <si>
    <t xml:space="preserve">№ 1028                                                           от 04.10.2018г(изм. № 965 от 03.11.20)  </t>
  </si>
  <si>
    <t>№ 364                                                            от 08.04.2019г (изм. № 940 от 29.10.20)</t>
  </si>
  <si>
    <t xml:space="preserve">№ 1088                                                            от 16.10.2018г (изм. № 951 от 02.11.20) </t>
  </si>
  <si>
    <t>№ 769                                                            от 11.08.2015г (изм. № 969 от 03.11.20)</t>
  </si>
  <si>
    <t>2217708000        2217708011</t>
  </si>
  <si>
    <t>2217711000            2217711011</t>
  </si>
  <si>
    <t>2217729012                 2217729014</t>
  </si>
  <si>
    <t xml:space="preserve">№ 978                                                           от 01.10.2015г (изм. № 1006 от 23.11.20)  </t>
  </si>
  <si>
    <t xml:space="preserve">№ 1205                                                            от 07.11.2019г (изм. № 1005 от 23.11.20) </t>
  </si>
  <si>
    <t xml:space="preserve">№ 1181                                                           от 01.11.2017г(изм. № 1014 от 26.11.20)  </t>
  </si>
  <si>
    <t xml:space="preserve">№ 1075                                                           от 15.10.2018г(изм. № 1021 от 01.12.20)  </t>
  </si>
  <si>
    <t>022Е151690 022Е254910 0223953030</t>
  </si>
  <si>
    <t>на 01.01.2021г</t>
  </si>
  <si>
    <t xml:space="preserve">№ 1118                                                             от 05.11.2015г (изм. № 1081 от 14.12.20) </t>
  </si>
  <si>
    <t>221F367483  221F367484</t>
  </si>
  <si>
    <t xml:space="preserve">№ 475                                                            от 13.05.2019г (изм. № 1043 от 04.12.20)  </t>
  </si>
  <si>
    <t xml:space="preserve">№ 919                                                            от 03.09.2018г (изм. № 1027 от 01.12.20) </t>
  </si>
  <si>
    <t xml:space="preserve">№ 1090                                                           от 11.10.2017г  (изм. № 1109 от 22.12.20) </t>
  </si>
  <si>
    <t xml:space="preserve">№ 1237                                                            от 25.10.2016г  (изм. № 1115 от 22.12.20) </t>
  </si>
  <si>
    <t xml:space="preserve">№ 1327                                                            от 11.11.2016г (изм. № 1134 от 24.12.20) </t>
  </si>
  <si>
    <t xml:space="preserve">№ 61                                                            от 23.01.2019г (изм. № 1112 от 22.12.20) </t>
  </si>
  <si>
    <t>№ 797                                                            от 19.08.2015г  (изм. № 1114 от 22.12.20)</t>
  </si>
  <si>
    <t>№ 1216                                                           от 21.10.2016г (изм. № 1136 от 24.12.20)</t>
  </si>
  <si>
    <t xml:space="preserve">22106R4970                                                                              061Б871030              </t>
  </si>
  <si>
    <t>0113              0204                 0314                         0503             0701          0702   0801</t>
  </si>
  <si>
    <t>0701              0702                                         0703                                0707                                     0709</t>
  </si>
  <si>
    <t>1101                          1102                            1105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</si>
</sst>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color rgb="FF0000FF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rgb="FFFF0000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i/>
      <sz val="8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0"/>
      <color rgb="FF9900CC"/>
      <name val="Times New Roman"/>
      <family val="1"/>
      <charset val="204"/>
    </font>
    <font>
      <b/>
      <sz val="9"/>
      <color rgb="FF9900CC"/>
      <name val="Times New Roman"/>
      <family val="1"/>
      <charset val="204"/>
    </font>
    <font>
      <b/>
      <sz val="12"/>
      <color rgb="FF9900CC"/>
      <name val="Times New Roman"/>
      <family val="1"/>
      <charset val="204"/>
    </font>
    <font>
      <sz val="8"/>
      <color rgb="FF9900CC"/>
      <name val="Times New Roman"/>
      <family val="1"/>
      <charset val="204"/>
    </font>
    <font>
      <b/>
      <sz val="11"/>
      <color rgb="FF9900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8" fillId="2" borderId="1" xfId="0" applyFont="1" applyFill="1" applyBorder="1" applyAlignment="1">
      <alignment horizontal="left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Fill="1"/>
    <xf numFmtId="0" fontId="12" fillId="0" borderId="0" xfId="1" applyFont="1" applyFill="1"/>
    <xf numFmtId="0" fontId="8" fillId="2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 shrinkToFit="1"/>
    </xf>
    <xf numFmtId="0" fontId="3" fillId="2" borderId="0" xfId="1" applyFont="1" applyFill="1"/>
    <xf numFmtId="49" fontId="3" fillId="2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0" fontId="17" fillId="0" borderId="0" xfId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wrapText="1" shrinkToFit="1"/>
    </xf>
    <xf numFmtId="0" fontId="3" fillId="2" borderId="0" xfId="1" applyFont="1" applyFill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/>
    </xf>
    <xf numFmtId="4" fontId="20" fillId="2" borderId="1" xfId="1" applyNumberFormat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center"/>
    </xf>
    <xf numFmtId="4" fontId="24" fillId="3" borderId="1" xfId="1" applyNumberFormat="1" applyFont="1" applyFill="1" applyBorder="1" applyAlignment="1">
      <alignment horizontal="center"/>
    </xf>
    <xf numFmtId="9" fontId="24" fillId="2" borderId="1" xfId="0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/>
    </xf>
    <xf numFmtId="4" fontId="25" fillId="3" borderId="1" xfId="1" applyNumberFormat="1" applyFont="1" applyFill="1" applyBorder="1" applyAlignment="1">
      <alignment horizontal="center"/>
    </xf>
    <xf numFmtId="9" fontId="25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wrapText="1"/>
    </xf>
    <xf numFmtId="4" fontId="2" fillId="3" borderId="1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9" fontId="26" fillId="2" borderId="0" xfId="1" applyNumberFormat="1" applyFont="1" applyFill="1" applyAlignment="1">
      <alignment horizontal="center"/>
    </xf>
    <xf numFmtId="49" fontId="27" fillId="2" borderId="1" xfId="1" applyNumberFormat="1" applyFont="1" applyFill="1" applyBorder="1" applyAlignment="1">
      <alignment horizontal="center"/>
    </xf>
    <xf numFmtId="4" fontId="28" fillId="3" borderId="1" xfId="1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/>
    </xf>
    <xf numFmtId="4" fontId="30" fillId="3" borderId="1" xfId="1" applyNumberFormat="1" applyFont="1" applyFill="1" applyBorder="1" applyAlignment="1">
      <alignment horizontal="center" vertical="center"/>
    </xf>
    <xf numFmtId="4" fontId="30" fillId="2" borderId="1" xfId="1" applyNumberFormat="1" applyFont="1" applyFill="1" applyBorder="1" applyAlignment="1">
      <alignment horizontal="center" vertical="center"/>
    </xf>
    <xf numFmtId="4" fontId="24" fillId="0" borderId="1" xfId="1" applyNumberFormat="1" applyFont="1" applyFill="1" applyBorder="1" applyAlignment="1">
      <alignment horizontal="center"/>
    </xf>
    <xf numFmtId="4" fontId="25" fillId="0" borderId="1" xfId="1" applyNumberFormat="1" applyFont="1" applyFill="1" applyBorder="1" applyAlignment="1">
      <alignment horizontal="center"/>
    </xf>
    <xf numFmtId="4" fontId="30" fillId="0" borderId="1" xfId="1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4" fontId="2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vertical="top" wrapText="1" shrinkToFit="1"/>
    </xf>
    <xf numFmtId="0" fontId="8" fillId="0" borderId="1" xfId="1" applyFont="1" applyFill="1" applyBorder="1" applyAlignment="1">
      <alignment horizontal="center" vertical="center"/>
    </xf>
    <xf numFmtId="4" fontId="20" fillId="0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left" vertical="center" wrapText="1" shrinkToFit="1"/>
    </xf>
    <xf numFmtId="0" fontId="7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2" borderId="1" xfId="1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 shrinkToFit="1"/>
    </xf>
    <xf numFmtId="0" fontId="8" fillId="2" borderId="3" xfId="0" applyFont="1" applyFill="1" applyBorder="1" applyAlignment="1">
      <alignment horizontal="left" vertical="center" wrapText="1" shrinkToFit="1"/>
    </xf>
    <xf numFmtId="0" fontId="7" fillId="2" borderId="3" xfId="0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13" fillId="2" borderId="1" xfId="1" applyFont="1" applyFill="1" applyBorder="1" applyAlignment="1">
      <alignment vertical="center" wrapText="1" shrinkToFi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21" fillId="2" borderId="1" xfId="1" applyNumberFormat="1" applyFont="1" applyFill="1" applyBorder="1" applyAlignment="1">
      <alignment horizontal="center" textRotation="90" wrapText="1"/>
    </xf>
    <xf numFmtId="0" fontId="22" fillId="0" borderId="1" xfId="0" applyFont="1" applyBorder="1" applyAlignment="1">
      <alignment horizontal="center" textRotation="90" wrapText="1"/>
    </xf>
    <xf numFmtId="4" fontId="5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00FF"/>
      <color rgb="FF9900CC"/>
      <color rgb="FF006600"/>
      <color rgb="FF009900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topLeftCell="A40" zoomScaleNormal="100" workbookViewId="0">
      <selection activeCell="M49" sqref="M49"/>
    </sheetView>
  </sheetViews>
  <sheetFormatPr defaultColWidth="9.140625" defaultRowHeight="12.75" x14ac:dyDescent="0.2"/>
  <cols>
    <col min="1" max="1" width="3.42578125" style="31" customWidth="1"/>
    <col min="2" max="2" width="78.140625" style="12" customWidth="1"/>
    <col min="3" max="3" width="13.28515625" style="13" customWidth="1"/>
    <col min="4" max="4" width="6.5703125" style="14" customWidth="1"/>
    <col min="5" max="5" width="11.140625" style="15" customWidth="1"/>
    <col min="6" max="6" width="5.85546875" style="13" customWidth="1"/>
    <col min="7" max="7" width="12.7109375" style="13" hidden="1" customWidth="1"/>
    <col min="8" max="8" width="12.140625" style="16" customWidth="1"/>
    <col min="9" max="9" width="11.28515625" style="16" customWidth="1"/>
    <col min="10" max="10" width="8.7109375" style="16" customWidth="1"/>
    <col min="11" max="16384" width="9.140625" style="2"/>
  </cols>
  <sheetData>
    <row r="1" spans="1:10" s="1" customFormat="1" ht="33.6" customHeight="1" x14ac:dyDescent="0.2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95" customHeight="1" x14ac:dyDescent="0.2">
      <c r="A2" s="110" t="s">
        <v>0</v>
      </c>
      <c r="B2" s="111" t="s">
        <v>1</v>
      </c>
      <c r="C2" s="110" t="s">
        <v>2</v>
      </c>
      <c r="D2" s="113" t="s">
        <v>3</v>
      </c>
      <c r="E2" s="115" t="s">
        <v>4</v>
      </c>
      <c r="F2" s="116" t="s">
        <v>5</v>
      </c>
      <c r="G2" s="118" t="s">
        <v>89</v>
      </c>
      <c r="H2" s="77"/>
      <c r="I2" s="77"/>
      <c r="J2" s="77"/>
    </row>
    <row r="3" spans="1:10" ht="58.15" customHeight="1" x14ac:dyDescent="0.2">
      <c r="A3" s="110"/>
      <c r="B3" s="111"/>
      <c r="C3" s="112"/>
      <c r="D3" s="114"/>
      <c r="E3" s="115"/>
      <c r="F3" s="117"/>
      <c r="G3" s="65" t="s">
        <v>25</v>
      </c>
      <c r="H3" s="32" t="s">
        <v>26</v>
      </c>
      <c r="I3" s="32" t="s">
        <v>43</v>
      </c>
      <c r="J3" s="33" t="s">
        <v>44</v>
      </c>
    </row>
    <row r="4" spans="1:10" s="29" customFormat="1" ht="9.75" customHeight="1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20">
        <v>7</v>
      </c>
      <c r="H4" s="19">
        <v>7</v>
      </c>
      <c r="I4" s="19">
        <v>8</v>
      </c>
      <c r="J4" s="19">
        <v>9</v>
      </c>
    </row>
    <row r="5" spans="1:10" s="5" customFormat="1" ht="80.25" customHeight="1" x14ac:dyDescent="0.25">
      <c r="A5" s="63">
        <v>1</v>
      </c>
      <c r="B5" s="3" t="s">
        <v>32</v>
      </c>
      <c r="C5" s="9" t="s">
        <v>87</v>
      </c>
      <c r="D5" s="4" t="s">
        <v>101</v>
      </c>
      <c r="E5" s="18">
        <v>2217728000</v>
      </c>
      <c r="F5" s="18" t="s">
        <v>6</v>
      </c>
      <c r="G5" s="21">
        <v>5122.1000000000004</v>
      </c>
      <c r="H5" s="22">
        <v>5122.1000000000004</v>
      </c>
      <c r="I5" s="22">
        <v>4715.0600000000004</v>
      </c>
      <c r="J5" s="34">
        <f t="shared" ref="J5:J52" si="0">I5/H5</f>
        <v>0.92053259405322041</v>
      </c>
    </row>
    <row r="6" spans="1:10" s="6" customFormat="1" ht="31.15" hidden="1" customHeight="1" x14ac:dyDescent="0.2">
      <c r="A6" s="72">
        <v>2</v>
      </c>
      <c r="B6" s="103" t="s">
        <v>8</v>
      </c>
      <c r="C6" s="76" t="s">
        <v>84</v>
      </c>
      <c r="D6" s="78" t="s">
        <v>69</v>
      </c>
      <c r="E6" s="97" t="s">
        <v>100</v>
      </c>
      <c r="F6" s="35" t="s">
        <v>45</v>
      </c>
      <c r="G6" s="36"/>
      <c r="H6" s="37"/>
      <c r="I6" s="64"/>
      <c r="J6" s="34" t="e">
        <f t="shared" si="0"/>
        <v>#DIV/0!</v>
      </c>
    </row>
    <row r="7" spans="1:10" s="6" customFormat="1" ht="33.6" customHeight="1" x14ac:dyDescent="0.2">
      <c r="A7" s="72"/>
      <c r="B7" s="103"/>
      <c r="C7" s="76"/>
      <c r="D7" s="78"/>
      <c r="E7" s="97"/>
      <c r="F7" s="24" t="s">
        <v>47</v>
      </c>
      <c r="G7" s="25">
        <v>7679.67</v>
      </c>
      <c r="H7" s="26">
        <v>7679.67</v>
      </c>
      <c r="I7" s="26">
        <v>7679.67</v>
      </c>
      <c r="J7" s="34">
        <f t="shared" si="0"/>
        <v>1</v>
      </c>
    </row>
    <row r="8" spans="1:10" s="6" customFormat="1" ht="36.6" customHeight="1" x14ac:dyDescent="0.2">
      <c r="A8" s="73"/>
      <c r="B8" s="104"/>
      <c r="C8" s="95"/>
      <c r="D8" s="102"/>
      <c r="E8" s="105"/>
      <c r="F8" s="18" t="s">
        <v>6</v>
      </c>
      <c r="G8" s="21">
        <v>3426.33</v>
      </c>
      <c r="H8" s="22">
        <v>3426.33</v>
      </c>
      <c r="I8" s="22">
        <v>3426.33</v>
      </c>
      <c r="J8" s="34">
        <f t="shared" si="0"/>
        <v>1</v>
      </c>
    </row>
    <row r="9" spans="1:10" s="6" customFormat="1" ht="64.5" customHeight="1" x14ac:dyDescent="0.2">
      <c r="A9" s="63">
        <v>3</v>
      </c>
      <c r="B9" s="7" t="s">
        <v>64</v>
      </c>
      <c r="C9" s="4" t="s">
        <v>93</v>
      </c>
      <c r="D9" s="8" t="s">
        <v>9</v>
      </c>
      <c r="E9" s="4">
        <v>2217726000</v>
      </c>
      <c r="F9" s="18" t="s">
        <v>6</v>
      </c>
      <c r="G9" s="21">
        <v>190</v>
      </c>
      <c r="H9" s="22">
        <v>190</v>
      </c>
      <c r="I9" s="22">
        <v>189.98</v>
      </c>
      <c r="J9" s="34">
        <f t="shared" si="0"/>
        <v>0.99989473684210517</v>
      </c>
    </row>
    <row r="10" spans="1:10" s="6" customFormat="1" ht="26.45" customHeight="1" x14ac:dyDescent="0.2">
      <c r="A10" s="73">
        <v>4</v>
      </c>
      <c r="B10" s="106" t="s">
        <v>62</v>
      </c>
      <c r="C10" s="108" t="s">
        <v>61</v>
      </c>
      <c r="D10" s="78" t="s">
        <v>53</v>
      </c>
      <c r="E10" s="97" t="s">
        <v>52</v>
      </c>
      <c r="F10" s="35" t="s">
        <v>45</v>
      </c>
      <c r="G10" s="36">
        <v>664.3</v>
      </c>
      <c r="H10" s="37">
        <v>664.3</v>
      </c>
      <c r="I10" s="64">
        <v>664.3</v>
      </c>
      <c r="J10" s="34">
        <f t="shared" si="0"/>
        <v>1</v>
      </c>
    </row>
    <row r="11" spans="1:10" s="6" customFormat="1" ht="25.9" customHeight="1" x14ac:dyDescent="0.2">
      <c r="A11" s="73"/>
      <c r="B11" s="107"/>
      <c r="C11" s="77"/>
      <c r="D11" s="77"/>
      <c r="E11" s="105"/>
      <c r="F11" s="24" t="s">
        <v>50</v>
      </c>
      <c r="G11" s="25">
        <v>198.43</v>
      </c>
      <c r="H11" s="26">
        <v>198.43</v>
      </c>
      <c r="I11" s="26">
        <v>198.43</v>
      </c>
      <c r="J11" s="34">
        <f t="shared" si="0"/>
        <v>1</v>
      </c>
    </row>
    <row r="12" spans="1:10" ht="26.45" customHeight="1" x14ac:dyDescent="0.2">
      <c r="A12" s="73"/>
      <c r="B12" s="107"/>
      <c r="C12" s="77"/>
      <c r="D12" s="77"/>
      <c r="E12" s="105"/>
      <c r="F12" s="18" t="s">
        <v>6</v>
      </c>
      <c r="G12" s="21">
        <v>112.25</v>
      </c>
      <c r="H12" s="22">
        <v>112.25</v>
      </c>
      <c r="I12" s="22">
        <v>112.24</v>
      </c>
      <c r="J12" s="34">
        <f t="shared" si="0"/>
        <v>0.99991091314031177</v>
      </c>
    </row>
    <row r="13" spans="1:10" ht="26.45" customHeight="1" x14ac:dyDescent="0.2">
      <c r="A13" s="73">
        <v>5</v>
      </c>
      <c r="B13" s="100" t="s">
        <v>63</v>
      </c>
      <c r="C13" s="97" t="s">
        <v>96</v>
      </c>
      <c r="D13" s="78" t="s">
        <v>10</v>
      </c>
      <c r="E13" s="18" t="s">
        <v>70</v>
      </c>
      <c r="F13" s="24" t="s">
        <v>50</v>
      </c>
      <c r="G13" s="25">
        <v>15548.33</v>
      </c>
      <c r="H13" s="26">
        <v>15548.33</v>
      </c>
      <c r="I13" s="26">
        <v>11061.43</v>
      </c>
      <c r="J13" s="34">
        <f t="shared" si="0"/>
        <v>0.71142238426892146</v>
      </c>
    </row>
    <row r="14" spans="1:10" ht="29.45" customHeight="1" x14ac:dyDescent="0.2">
      <c r="A14" s="73"/>
      <c r="B14" s="101"/>
      <c r="C14" s="102"/>
      <c r="D14" s="77"/>
      <c r="E14" s="18">
        <v>2217722000</v>
      </c>
      <c r="F14" s="18" t="s">
        <v>6</v>
      </c>
      <c r="G14" s="21">
        <v>9307.64</v>
      </c>
      <c r="H14" s="22">
        <v>9307.64</v>
      </c>
      <c r="I14" s="22">
        <v>9301.7800000000007</v>
      </c>
      <c r="J14" s="34">
        <f t="shared" si="0"/>
        <v>0.99937040968494717</v>
      </c>
    </row>
    <row r="15" spans="1:10" ht="30" customHeight="1" x14ac:dyDescent="0.2">
      <c r="A15" s="72">
        <v>6</v>
      </c>
      <c r="B15" s="96" t="s">
        <v>11</v>
      </c>
      <c r="C15" s="76" t="s">
        <v>99</v>
      </c>
      <c r="D15" s="78" t="s">
        <v>12</v>
      </c>
      <c r="E15" s="18" t="s">
        <v>81</v>
      </c>
      <c r="F15" s="18" t="s">
        <v>6</v>
      </c>
      <c r="G15" s="21">
        <v>74020.740000000005</v>
      </c>
      <c r="H15" s="22">
        <v>74020.740000000005</v>
      </c>
      <c r="I15" s="22">
        <v>66778.58</v>
      </c>
      <c r="J15" s="34">
        <f t="shared" si="0"/>
        <v>0.902160394505648</v>
      </c>
    </row>
    <row r="16" spans="1:10" ht="28.9" customHeight="1" x14ac:dyDescent="0.2">
      <c r="A16" s="73"/>
      <c r="B16" s="84"/>
      <c r="C16" s="77"/>
      <c r="D16" s="77"/>
      <c r="E16" s="18">
        <v>2217708012</v>
      </c>
      <c r="F16" s="53" t="s">
        <v>46</v>
      </c>
      <c r="G16" s="55">
        <v>25434.92</v>
      </c>
      <c r="H16" s="59">
        <v>25434.92</v>
      </c>
      <c r="I16" s="59">
        <v>244.02</v>
      </c>
      <c r="J16" s="34">
        <f t="shared" si="0"/>
        <v>9.593896894505665E-3</v>
      </c>
    </row>
    <row r="17" spans="1:21" ht="54.75" customHeight="1" x14ac:dyDescent="0.2">
      <c r="A17" s="63">
        <v>7</v>
      </c>
      <c r="B17" s="11" t="s">
        <v>13</v>
      </c>
      <c r="C17" s="4" t="s">
        <v>98</v>
      </c>
      <c r="D17" s="66" t="s">
        <v>48</v>
      </c>
      <c r="E17" s="18">
        <v>2211712000</v>
      </c>
      <c r="F17" s="18" t="s">
        <v>6</v>
      </c>
      <c r="G17" s="21">
        <v>3641.88</v>
      </c>
      <c r="H17" s="22">
        <v>3641.88</v>
      </c>
      <c r="I17" s="22">
        <v>2765.63</v>
      </c>
      <c r="J17" s="34">
        <f t="shared" si="0"/>
        <v>0.75939624589497734</v>
      </c>
    </row>
    <row r="18" spans="1:21" ht="52.5" customHeight="1" x14ac:dyDescent="0.2">
      <c r="A18" s="63">
        <v>8</v>
      </c>
      <c r="B18" s="3" t="s">
        <v>65</v>
      </c>
      <c r="C18" s="4" t="s">
        <v>95</v>
      </c>
      <c r="D18" s="10" t="s">
        <v>14</v>
      </c>
      <c r="E18" s="18">
        <v>2217714000</v>
      </c>
      <c r="F18" s="18" t="s">
        <v>6</v>
      </c>
      <c r="G18" s="28">
        <v>18399.080000000002</v>
      </c>
      <c r="H18" s="49">
        <v>18399.080000000002</v>
      </c>
      <c r="I18" s="49">
        <v>15995.5</v>
      </c>
      <c r="J18" s="34">
        <f t="shared" si="0"/>
        <v>0.86936412037993194</v>
      </c>
    </row>
    <row r="19" spans="1:21" s="6" customFormat="1" ht="46.9" customHeight="1" x14ac:dyDescent="0.2">
      <c r="A19" s="63">
        <v>9</v>
      </c>
      <c r="B19" s="3" t="s">
        <v>15</v>
      </c>
      <c r="C19" s="9" t="s">
        <v>90</v>
      </c>
      <c r="D19" s="8" t="s">
        <v>16</v>
      </c>
      <c r="E19" s="18">
        <v>2217720000</v>
      </c>
      <c r="F19" s="18" t="s">
        <v>6</v>
      </c>
      <c r="G19" s="21">
        <v>500</v>
      </c>
      <c r="H19" s="23">
        <v>500</v>
      </c>
      <c r="I19" s="22">
        <v>411.56</v>
      </c>
      <c r="J19" s="34">
        <f t="shared" si="0"/>
        <v>0.82311999999999996</v>
      </c>
    </row>
    <row r="20" spans="1:21" ht="25.9" customHeight="1" x14ac:dyDescent="0.2">
      <c r="A20" s="72">
        <v>10</v>
      </c>
      <c r="B20" s="93" t="s">
        <v>41</v>
      </c>
      <c r="C20" s="76" t="s">
        <v>54</v>
      </c>
      <c r="D20" s="8" t="s">
        <v>16</v>
      </c>
      <c r="E20" s="18" t="s">
        <v>71</v>
      </c>
      <c r="F20" s="24" t="s">
        <v>7</v>
      </c>
      <c r="G20" s="25">
        <v>13718.53</v>
      </c>
      <c r="H20" s="26">
        <v>13718.53</v>
      </c>
      <c r="I20" s="26">
        <v>12475.15</v>
      </c>
      <c r="J20" s="34">
        <f t="shared" si="0"/>
        <v>0.90936492466758456</v>
      </c>
    </row>
    <row r="21" spans="1:21" ht="27" customHeight="1" x14ac:dyDescent="0.2">
      <c r="A21" s="73"/>
      <c r="B21" s="94"/>
      <c r="C21" s="95"/>
      <c r="D21" s="8" t="s">
        <v>16</v>
      </c>
      <c r="E21" s="18">
        <v>2217725000</v>
      </c>
      <c r="F21" s="18" t="s">
        <v>6</v>
      </c>
      <c r="G21" s="21">
        <v>4115.5600000000004</v>
      </c>
      <c r="H21" s="22">
        <v>4115.5600000000004</v>
      </c>
      <c r="I21" s="22">
        <v>3741.34</v>
      </c>
      <c r="J21" s="34">
        <f t="shared" si="0"/>
        <v>0.9090719124493386</v>
      </c>
    </row>
    <row r="22" spans="1:21" s="17" customFormat="1" ht="42.6" customHeight="1" x14ac:dyDescent="0.35">
      <c r="A22" s="63">
        <v>11</v>
      </c>
      <c r="B22" s="11" t="s">
        <v>20</v>
      </c>
      <c r="C22" s="4" t="s">
        <v>80</v>
      </c>
      <c r="D22" s="8" t="s">
        <v>21</v>
      </c>
      <c r="E22" s="18">
        <v>2217709000</v>
      </c>
      <c r="F22" s="18" t="s">
        <v>6</v>
      </c>
      <c r="G22" s="21">
        <v>893.02</v>
      </c>
      <c r="H22" s="22">
        <v>893.02</v>
      </c>
      <c r="I22" s="22">
        <v>892.09</v>
      </c>
      <c r="J22" s="34">
        <f t="shared" si="0"/>
        <v>0.99895858995319264</v>
      </c>
    </row>
    <row r="23" spans="1:21" s="17" customFormat="1" ht="30.75" customHeight="1" x14ac:dyDescent="0.35">
      <c r="A23" s="72">
        <v>12</v>
      </c>
      <c r="B23" s="96" t="s">
        <v>49</v>
      </c>
      <c r="C23" s="76" t="s">
        <v>76</v>
      </c>
      <c r="D23" s="78" t="s">
        <v>12</v>
      </c>
      <c r="E23" s="18" t="s">
        <v>67</v>
      </c>
      <c r="F23" s="24" t="s">
        <v>7</v>
      </c>
      <c r="G23" s="25">
        <v>1545.45</v>
      </c>
      <c r="H23" s="26">
        <v>1545.45</v>
      </c>
      <c r="I23" s="26">
        <v>1279.96</v>
      </c>
      <c r="J23" s="34">
        <f t="shared" si="0"/>
        <v>0.82821184768190492</v>
      </c>
    </row>
    <row r="24" spans="1:21" ht="35.25" customHeight="1" x14ac:dyDescent="0.35">
      <c r="A24" s="73"/>
      <c r="B24" s="84"/>
      <c r="C24" s="77"/>
      <c r="D24" s="77"/>
      <c r="E24" s="18" t="s">
        <v>68</v>
      </c>
      <c r="F24" s="18" t="s">
        <v>6</v>
      </c>
      <c r="G24" s="21">
        <v>3753.87</v>
      </c>
      <c r="H24" s="22">
        <v>3753.87</v>
      </c>
      <c r="I24" s="22">
        <v>3312.97</v>
      </c>
      <c r="J24" s="34">
        <f t="shared" si="0"/>
        <v>0.88254787725733708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34.15" customHeight="1" x14ac:dyDescent="0.2">
      <c r="A25" s="73"/>
      <c r="B25" s="84"/>
      <c r="C25" s="77"/>
      <c r="D25" s="77"/>
      <c r="E25" s="18">
        <v>2217717012</v>
      </c>
      <c r="F25" s="53" t="s">
        <v>46</v>
      </c>
      <c r="G25" s="55">
        <v>18488.18</v>
      </c>
      <c r="H25" s="56">
        <v>18488.18</v>
      </c>
      <c r="I25" s="59">
        <v>16322.46</v>
      </c>
      <c r="J25" s="34">
        <f t="shared" si="0"/>
        <v>0.88285921058752126</v>
      </c>
    </row>
    <row r="26" spans="1:21" ht="42" customHeight="1" x14ac:dyDescent="0.2">
      <c r="A26" s="72">
        <v>13</v>
      </c>
      <c r="B26" s="96" t="s">
        <v>27</v>
      </c>
      <c r="C26" s="97" t="s">
        <v>94</v>
      </c>
      <c r="D26" s="78" t="s">
        <v>102</v>
      </c>
      <c r="E26" s="18" t="s">
        <v>88</v>
      </c>
      <c r="F26" s="35" t="s">
        <v>45</v>
      </c>
      <c r="G26" s="36">
        <v>8993.83</v>
      </c>
      <c r="H26" s="64">
        <f>1960.71+1377.85+1410.75+4244.52</f>
        <v>8993.83</v>
      </c>
      <c r="I26" s="64">
        <f>1960.65+1349.21+1410.75+4028.06</f>
        <v>8748.67</v>
      </c>
      <c r="J26" s="34">
        <f t="shared" si="0"/>
        <v>0.97274131265545383</v>
      </c>
    </row>
    <row r="27" spans="1:21" ht="100.5" customHeight="1" x14ac:dyDescent="0.2">
      <c r="A27" s="72"/>
      <c r="B27" s="96"/>
      <c r="C27" s="97"/>
      <c r="D27" s="78"/>
      <c r="E27" s="18" t="s">
        <v>72</v>
      </c>
      <c r="F27" s="24" t="s">
        <v>50</v>
      </c>
      <c r="G27" s="25">
        <v>333453.95</v>
      </c>
      <c r="H27" s="26">
        <v>333453.95</v>
      </c>
      <c r="I27" s="26">
        <v>330681.59999999998</v>
      </c>
      <c r="J27" s="34">
        <f t="shared" si="0"/>
        <v>0.99168595843593987</v>
      </c>
    </row>
    <row r="28" spans="1:21" ht="33.75" customHeight="1" x14ac:dyDescent="0.2">
      <c r="A28" s="73"/>
      <c r="B28" s="94"/>
      <c r="C28" s="97"/>
      <c r="D28" s="77"/>
      <c r="E28" s="18" t="s">
        <v>73</v>
      </c>
      <c r="F28" s="18" t="s">
        <v>6</v>
      </c>
      <c r="G28" s="21">
        <v>151529.09</v>
      </c>
      <c r="H28" s="22">
        <v>151529.09</v>
      </c>
      <c r="I28" s="22">
        <v>115348.99</v>
      </c>
      <c r="J28" s="34">
        <f t="shared" si="0"/>
        <v>0.76123330510333043</v>
      </c>
    </row>
    <row r="29" spans="1:21" s="6" customFormat="1" ht="50.25" customHeight="1" x14ac:dyDescent="0.2">
      <c r="A29" s="63">
        <v>14</v>
      </c>
      <c r="B29" s="3" t="s">
        <v>19</v>
      </c>
      <c r="C29" s="9" t="s">
        <v>56</v>
      </c>
      <c r="D29" s="8" t="s">
        <v>30</v>
      </c>
      <c r="E29" s="18">
        <v>2217723000</v>
      </c>
      <c r="F29" s="18" t="s">
        <v>6</v>
      </c>
      <c r="G29" s="21">
        <v>418</v>
      </c>
      <c r="H29" s="22">
        <v>418</v>
      </c>
      <c r="I29" s="22">
        <v>276.73</v>
      </c>
      <c r="J29" s="34">
        <f t="shared" si="0"/>
        <v>0.66203349282296653</v>
      </c>
    </row>
    <row r="30" spans="1:21" ht="30" customHeight="1" x14ac:dyDescent="0.2">
      <c r="A30" s="72">
        <v>15</v>
      </c>
      <c r="B30" s="88" t="s">
        <v>33</v>
      </c>
      <c r="C30" s="76" t="s">
        <v>77</v>
      </c>
      <c r="D30" s="78" t="s">
        <v>28</v>
      </c>
      <c r="E30" s="8" t="s">
        <v>74</v>
      </c>
      <c r="F30" s="24" t="s">
        <v>7</v>
      </c>
      <c r="G30" s="25">
        <v>117.19</v>
      </c>
      <c r="H30" s="27">
        <v>117.19</v>
      </c>
      <c r="I30" s="26">
        <v>117.19</v>
      </c>
      <c r="J30" s="34">
        <f t="shared" si="0"/>
        <v>1</v>
      </c>
    </row>
    <row r="31" spans="1:21" ht="33" customHeight="1" x14ac:dyDescent="0.2">
      <c r="A31" s="72"/>
      <c r="B31" s="98"/>
      <c r="C31" s="77"/>
      <c r="D31" s="77"/>
      <c r="E31" s="4" t="s">
        <v>75</v>
      </c>
      <c r="F31" s="18" t="s">
        <v>6</v>
      </c>
      <c r="G31" s="28">
        <v>45076.53</v>
      </c>
      <c r="H31" s="49">
        <v>45076.53</v>
      </c>
      <c r="I31" s="49">
        <v>36755.370000000003</v>
      </c>
      <c r="J31" s="34">
        <f t="shared" si="0"/>
        <v>0.81539927762851316</v>
      </c>
    </row>
    <row r="32" spans="1:21" ht="39.6" customHeight="1" x14ac:dyDescent="0.2">
      <c r="A32" s="73"/>
      <c r="B32" s="99"/>
      <c r="C32" s="77"/>
      <c r="D32" s="77"/>
      <c r="E32" s="4" t="s">
        <v>83</v>
      </c>
      <c r="F32" s="53" t="s">
        <v>46</v>
      </c>
      <c r="G32" s="54">
        <v>46839.17</v>
      </c>
      <c r="H32" s="60">
        <v>46839.17</v>
      </c>
      <c r="I32" s="60">
        <v>15121.85</v>
      </c>
      <c r="J32" s="34">
        <f t="shared" si="0"/>
        <v>0.32284624172460785</v>
      </c>
    </row>
    <row r="33" spans="1:10" ht="23.45" customHeight="1" x14ac:dyDescent="0.2">
      <c r="A33" s="86">
        <v>16</v>
      </c>
      <c r="B33" s="88" t="s">
        <v>29</v>
      </c>
      <c r="C33" s="67" t="s">
        <v>86</v>
      </c>
      <c r="D33" s="91" t="s">
        <v>103</v>
      </c>
      <c r="E33" s="67">
        <v>2217703000</v>
      </c>
      <c r="F33" s="67" t="s">
        <v>6</v>
      </c>
      <c r="G33" s="25"/>
      <c r="H33" s="69">
        <v>6678</v>
      </c>
      <c r="I33" s="69">
        <v>6069.64</v>
      </c>
      <c r="J33" s="71">
        <f>I33/H33</f>
        <v>0.90890086852351004</v>
      </c>
    </row>
    <row r="34" spans="1:10" ht="30.75" customHeight="1" x14ac:dyDescent="0.2">
      <c r="A34" s="87"/>
      <c r="B34" s="89"/>
      <c r="C34" s="90"/>
      <c r="D34" s="92"/>
      <c r="E34" s="68"/>
      <c r="F34" s="68"/>
      <c r="G34" s="21">
        <v>6678</v>
      </c>
      <c r="H34" s="70"/>
      <c r="I34" s="70"/>
      <c r="J34" s="70"/>
    </row>
    <row r="35" spans="1:10" ht="49.5" customHeight="1" x14ac:dyDescent="0.2">
      <c r="A35" s="63">
        <v>17</v>
      </c>
      <c r="B35" s="3" t="s">
        <v>34</v>
      </c>
      <c r="C35" s="18" t="s">
        <v>60</v>
      </c>
      <c r="D35" s="8" t="s">
        <v>17</v>
      </c>
      <c r="E35" s="18">
        <v>2217718000</v>
      </c>
      <c r="F35" s="18" t="s">
        <v>6</v>
      </c>
      <c r="G35" s="21">
        <v>50</v>
      </c>
      <c r="H35" s="23">
        <v>50</v>
      </c>
      <c r="I35" s="22">
        <v>0</v>
      </c>
      <c r="J35" s="34">
        <f t="shared" si="0"/>
        <v>0</v>
      </c>
    </row>
    <row r="36" spans="1:10" s="17" customFormat="1" ht="40.15" customHeight="1" x14ac:dyDescent="0.35">
      <c r="A36" s="72">
        <v>18</v>
      </c>
      <c r="B36" s="93" t="s">
        <v>35</v>
      </c>
      <c r="C36" s="76" t="s">
        <v>79</v>
      </c>
      <c r="D36" s="8" t="s">
        <v>55</v>
      </c>
      <c r="E36" s="18" t="s">
        <v>82</v>
      </c>
      <c r="F36" s="18" t="s">
        <v>6</v>
      </c>
      <c r="G36" s="21">
        <v>10696</v>
      </c>
      <c r="H36" s="22">
        <v>10696</v>
      </c>
      <c r="I36" s="22">
        <v>8403.69</v>
      </c>
      <c r="J36" s="34">
        <f t="shared" si="0"/>
        <v>0.78568530291697836</v>
      </c>
    </row>
    <row r="37" spans="1:10" s="17" customFormat="1" ht="40.15" customHeight="1" x14ac:dyDescent="0.35">
      <c r="A37" s="73"/>
      <c r="B37" s="84"/>
      <c r="C37" s="77"/>
      <c r="D37" s="8" t="s">
        <v>18</v>
      </c>
      <c r="E37" s="18">
        <v>2217711012</v>
      </c>
      <c r="F37" s="53" t="s">
        <v>46</v>
      </c>
      <c r="G37" s="54">
        <v>4741.8100000000004</v>
      </c>
      <c r="H37" s="60">
        <v>4741.8100000000004</v>
      </c>
      <c r="I37" s="60">
        <v>4278.84</v>
      </c>
      <c r="J37" s="34">
        <f t="shared" si="0"/>
        <v>0.90236428705494309</v>
      </c>
    </row>
    <row r="38" spans="1:10" s="17" customFormat="1" ht="57.75" customHeight="1" x14ac:dyDescent="0.35">
      <c r="A38" s="63">
        <v>19</v>
      </c>
      <c r="B38" s="3" t="s">
        <v>57</v>
      </c>
      <c r="C38" s="9" t="s">
        <v>85</v>
      </c>
      <c r="D38" s="8" t="s">
        <v>18</v>
      </c>
      <c r="E38" s="18">
        <v>2217724000</v>
      </c>
      <c r="F38" s="18" t="s">
        <v>6</v>
      </c>
      <c r="G38" s="21">
        <v>130</v>
      </c>
      <c r="H38" s="22">
        <v>130</v>
      </c>
      <c r="I38" s="22">
        <v>98.49</v>
      </c>
      <c r="J38" s="34">
        <f t="shared" si="0"/>
        <v>0.75761538461538458</v>
      </c>
    </row>
    <row r="39" spans="1:10" s="17" customFormat="1" ht="27" customHeight="1" x14ac:dyDescent="0.35">
      <c r="A39" s="72">
        <v>20</v>
      </c>
      <c r="B39" s="74" t="s">
        <v>36</v>
      </c>
      <c r="C39" s="76" t="s">
        <v>97</v>
      </c>
      <c r="D39" s="78" t="s">
        <v>18</v>
      </c>
      <c r="E39" s="18">
        <v>2213171000</v>
      </c>
      <c r="F39" s="24" t="s">
        <v>7</v>
      </c>
      <c r="G39" s="25">
        <v>5674</v>
      </c>
      <c r="H39" s="27">
        <v>5674</v>
      </c>
      <c r="I39" s="26">
        <v>5674</v>
      </c>
      <c r="J39" s="34">
        <f t="shared" si="0"/>
        <v>1</v>
      </c>
    </row>
    <row r="40" spans="1:10" s="17" customFormat="1" ht="24.6" customHeight="1" x14ac:dyDescent="0.35">
      <c r="A40" s="73"/>
      <c r="B40" s="75"/>
      <c r="C40" s="77"/>
      <c r="D40" s="77"/>
      <c r="E40" s="18">
        <v>2217731000</v>
      </c>
      <c r="F40" s="18" t="s">
        <v>6</v>
      </c>
      <c r="G40" s="21">
        <v>5759.1</v>
      </c>
      <c r="H40" s="22">
        <v>5759.1</v>
      </c>
      <c r="I40" s="22">
        <v>5758.3</v>
      </c>
      <c r="J40" s="34">
        <f t="shared" si="0"/>
        <v>0.99986108940633078</v>
      </c>
    </row>
    <row r="41" spans="1:10" s="17" customFormat="1" ht="52.5" customHeight="1" x14ac:dyDescent="0.35">
      <c r="A41" s="63">
        <v>21</v>
      </c>
      <c r="B41" s="30" t="s">
        <v>37</v>
      </c>
      <c r="C41" s="9" t="s">
        <v>78</v>
      </c>
      <c r="D41" s="8" t="s">
        <v>14</v>
      </c>
      <c r="E41" s="4">
        <v>2217733000</v>
      </c>
      <c r="F41" s="18" t="s">
        <v>6</v>
      </c>
      <c r="G41" s="21">
        <v>50</v>
      </c>
      <c r="H41" s="23">
        <v>50</v>
      </c>
      <c r="I41" s="22">
        <v>0</v>
      </c>
      <c r="J41" s="34">
        <f t="shared" si="0"/>
        <v>0</v>
      </c>
    </row>
    <row r="42" spans="1:10" s="17" customFormat="1" ht="41.45" customHeight="1" x14ac:dyDescent="0.35">
      <c r="A42" s="72">
        <v>22</v>
      </c>
      <c r="B42" s="83" t="s">
        <v>39</v>
      </c>
      <c r="C42" s="76" t="s">
        <v>92</v>
      </c>
      <c r="D42" s="78" t="s">
        <v>14</v>
      </c>
      <c r="E42" s="18" t="s">
        <v>91</v>
      </c>
      <c r="F42" s="24" t="s">
        <v>7</v>
      </c>
      <c r="G42" s="25">
        <v>9243.02</v>
      </c>
      <c r="H42" s="27">
        <v>9243.02</v>
      </c>
      <c r="I42" s="26">
        <v>9212.77</v>
      </c>
      <c r="J42" s="34">
        <f t="shared" si="0"/>
        <v>0.99672726013792035</v>
      </c>
    </row>
    <row r="43" spans="1:10" s="17" customFormat="1" ht="41.45" customHeight="1" x14ac:dyDescent="0.35">
      <c r="A43" s="85"/>
      <c r="B43" s="84"/>
      <c r="C43" s="77"/>
      <c r="D43" s="77"/>
      <c r="E43" s="18" t="s">
        <v>40</v>
      </c>
      <c r="F43" s="18" t="s">
        <v>6</v>
      </c>
      <c r="G43" s="21">
        <v>550.91999999999996</v>
      </c>
      <c r="H43" s="23">
        <v>550.91999999999996</v>
      </c>
      <c r="I43" s="22">
        <v>5.18</v>
      </c>
      <c r="J43" s="34">
        <f t="shared" si="0"/>
        <v>9.4024540768169601E-3</v>
      </c>
    </row>
    <row r="44" spans="1:10" s="17" customFormat="1" ht="42.75" customHeight="1" x14ac:dyDescent="0.35">
      <c r="A44" s="63">
        <v>23</v>
      </c>
      <c r="B44" s="30" t="s">
        <v>66</v>
      </c>
      <c r="C44" s="9" t="s">
        <v>58</v>
      </c>
      <c r="D44" s="8"/>
      <c r="E44" s="18"/>
      <c r="F44" s="18"/>
      <c r="G44" s="21">
        <v>0</v>
      </c>
      <c r="H44" s="23">
        <v>0</v>
      </c>
      <c r="I44" s="22">
        <v>0</v>
      </c>
      <c r="J44" s="34">
        <v>0</v>
      </c>
    </row>
    <row r="45" spans="1:10" s="17" customFormat="1" ht="41.45" customHeight="1" x14ac:dyDescent="0.35">
      <c r="A45" s="63">
        <v>24</v>
      </c>
      <c r="B45" s="62" t="s">
        <v>38</v>
      </c>
      <c r="C45" s="9" t="s">
        <v>31</v>
      </c>
      <c r="D45" s="8"/>
      <c r="E45" s="18"/>
      <c r="F45" s="18"/>
      <c r="G45" s="21">
        <v>12</v>
      </c>
      <c r="H45" s="23">
        <v>0</v>
      </c>
      <c r="I45" s="22">
        <v>0</v>
      </c>
      <c r="J45" s="34">
        <v>0</v>
      </c>
    </row>
    <row r="46" spans="1:10" s="17" customFormat="1" ht="33" customHeight="1" x14ac:dyDescent="0.35">
      <c r="A46" s="63">
        <v>25</v>
      </c>
      <c r="B46" s="11" t="s">
        <v>22</v>
      </c>
      <c r="C46" s="9" t="s">
        <v>23</v>
      </c>
      <c r="D46" s="8"/>
      <c r="E46" s="18"/>
      <c r="F46" s="18"/>
      <c r="G46" s="21">
        <v>0</v>
      </c>
      <c r="H46" s="23">
        <v>0</v>
      </c>
      <c r="I46" s="22">
        <v>0</v>
      </c>
      <c r="J46" s="34">
        <v>0</v>
      </c>
    </row>
    <row r="47" spans="1:10" s="17" customFormat="1" ht="48.75" customHeight="1" x14ac:dyDescent="0.35">
      <c r="A47" s="63">
        <v>26</v>
      </c>
      <c r="B47" s="30" t="s">
        <v>42</v>
      </c>
      <c r="C47" s="9" t="s">
        <v>59</v>
      </c>
      <c r="D47" s="8"/>
      <c r="E47" s="18"/>
      <c r="F47" s="18"/>
      <c r="G47" s="21">
        <v>0</v>
      </c>
      <c r="H47" s="23">
        <v>0</v>
      </c>
      <c r="I47" s="22">
        <v>0</v>
      </c>
      <c r="J47" s="34">
        <v>0</v>
      </c>
    </row>
    <row r="48" spans="1:10" s="17" customFormat="1" ht="20.45" customHeight="1" x14ac:dyDescent="0.35">
      <c r="A48" s="79"/>
      <c r="B48" s="79"/>
      <c r="C48" s="79"/>
      <c r="D48" s="79"/>
      <c r="E48" s="79"/>
      <c r="F48" s="38" t="s">
        <v>45</v>
      </c>
      <c r="G48" s="39">
        <f>G10+G26</f>
        <v>9658.1299999999992</v>
      </c>
      <c r="H48" s="57">
        <f>H10+H26</f>
        <v>9658.1299999999992</v>
      </c>
      <c r="I48" s="57">
        <f>I10+I26</f>
        <v>9412.9699999999993</v>
      </c>
      <c r="J48" s="40">
        <f t="shared" si="0"/>
        <v>0.97461620417202921</v>
      </c>
    </row>
    <row r="49" spans="1:10" s="17" customFormat="1" ht="21" customHeight="1" x14ac:dyDescent="0.35">
      <c r="A49" s="79"/>
      <c r="B49" s="79"/>
      <c r="C49" s="79"/>
      <c r="D49" s="79"/>
      <c r="E49" s="79"/>
      <c r="F49" s="41" t="s">
        <v>7</v>
      </c>
      <c r="G49" s="42">
        <f>G7+G11+G13+G20+G23+G27+G30+G33+G39+G42</f>
        <v>387178.57</v>
      </c>
      <c r="H49" s="58">
        <f>H7+H11+H13+H20+H23+H27+H30+H39+H42</f>
        <v>387178.57</v>
      </c>
      <c r="I49" s="58">
        <f>I7+I11+I13+I20+I23+I27+I30+I39+I42</f>
        <v>378380.2</v>
      </c>
      <c r="J49" s="43">
        <f t="shared" si="0"/>
        <v>0.97727567928152637</v>
      </c>
    </row>
    <row r="50" spans="1:10" s="17" customFormat="1" ht="20.45" customHeight="1" x14ac:dyDescent="0.35">
      <c r="A50" s="80"/>
      <c r="B50" s="80"/>
      <c r="C50" s="80"/>
      <c r="D50" s="80"/>
      <c r="E50" s="80"/>
      <c r="F50" s="44" t="s">
        <v>6</v>
      </c>
      <c r="G50" s="45">
        <f>G52-G48-G49-G51</f>
        <v>344432.1100000001</v>
      </c>
      <c r="H50" s="46">
        <f>H52-H48-H49-H51</f>
        <v>344420.1100000001</v>
      </c>
      <c r="I50" s="46">
        <f>I52-I48-I49-I51</f>
        <v>284359.44999999995</v>
      </c>
      <c r="J50" s="47">
        <f t="shared" si="0"/>
        <v>0.82561802213000823</v>
      </c>
    </row>
    <row r="51" spans="1:10" s="17" customFormat="1" ht="21" customHeight="1" x14ac:dyDescent="0.35">
      <c r="A51" s="80"/>
      <c r="B51" s="80"/>
      <c r="C51" s="80"/>
      <c r="D51" s="80"/>
      <c r="E51" s="80"/>
      <c r="F51" s="51" t="s">
        <v>46</v>
      </c>
      <c r="G51" s="52">
        <f>G16+G25+G32+G37</f>
        <v>95504.079999999987</v>
      </c>
      <c r="H51" s="61">
        <f>H16+H25+H32+H37</f>
        <v>95504.079999999987</v>
      </c>
      <c r="I51" s="61">
        <f>I16+I25+I32+I37</f>
        <v>35967.17</v>
      </c>
      <c r="J51" s="47">
        <f t="shared" si="0"/>
        <v>0.3766034917042288</v>
      </c>
    </row>
    <row r="52" spans="1:10" s="17" customFormat="1" ht="21.6" customHeight="1" x14ac:dyDescent="0.35">
      <c r="A52" s="81" t="s">
        <v>24</v>
      </c>
      <c r="B52" s="82"/>
      <c r="C52" s="82"/>
      <c r="D52" s="82"/>
      <c r="E52" s="82"/>
      <c r="F52" s="48"/>
      <c r="G52" s="45">
        <f>SUM(G5:G47)</f>
        <v>836772.89000000013</v>
      </c>
      <c r="H52" s="46">
        <f>SUM(H5:H47)</f>
        <v>836760.89000000013</v>
      </c>
      <c r="I52" s="46">
        <f>SUM(I5:I47)</f>
        <v>708119.78999999992</v>
      </c>
      <c r="J52" s="47">
        <f t="shared" si="0"/>
        <v>0.8462630106911424</v>
      </c>
    </row>
    <row r="59" spans="1:10" x14ac:dyDescent="0.2">
      <c r="G59" s="50"/>
    </row>
  </sheetData>
  <mergeCells count="63">
    <mergeCell ref="A1:J1"/>
    <mergeCell ref="A2:A3"/>
    <mergeCell ref="B2:B3"/>
    <mergeCell ref="C2:C3"/>
    <mergeCell ref="D2:D3"/>
    <mergeCell ref="E2:E3"/>
    <mergeCell ref="F2:F3"/>
    <mergeCell ref="G2:J2"/>
    <mergeCell ref="A10:A12"/>
    <mergeCell ref="B10:B12"/>
    <mergeCell ref="C10:C12"/>
    <mergeCell ref="D10:D12"/>
    <mergeCell ref="E10:E12"/>
    <mergeCell ref="A6:A8"/>
    <mergeCell ref="B6:B8"/>
    <mergeCell ref="C6:C8"/>
    <mergeCell ref="D6:D8"/>
    <mergeCell ref="E6:E8"/>
    <mergeCell ref="A13:A14"/>
    <mergeCell ref="B13:B14"/>
    <mergeCell ref="C13:C14"/>
    <mergeCell ref="D13:D14"/>
    <mergeCell ref="A15:A16"/>
    <mergeCell ref="B15:B16"/>
    <mergeCell ref="C15:C16"/>
    <mergeCell ref="D15:D16"/>
    <mergeCell ref="A30:A32"/>
    <mergeCell ref="C30:C32"/>
    <mergeCell ref="D30:D32"/>
    <mergeCell ref="A20:A21"/>
    <mergeCell ref="B20:B21"/>
    <mergeCell ref="C20:C21"/>
    <mergeCell ref="A23:A25"/>
    <mergeCell ref="B23:B25"/>
    <mergeCell ref="C23:C25"/>
    <mergeCell ref="D23:D25"/>
    <mergeCell ref="A26:A28"/>
    <mergeCell ref="B26:B28"/>
    <mergeCell ref="C26:C28"/>
    <mergeCell ref="D26:D28"/>
    <mergeCell ref="B30:B32"/>
    <mergeCell ref="A33:A34"/>
    <mergeCell ref="B33:B34"/>
    <mergeCell ref="C33:C34"/>
    <mergeCell ref="D33:D34"/>
    <mergeCell ref="A36:A37"/>
    <mergeCell ref="B36:B37"/>
    <mergeCell ref="C36:C37"/>
    <mergeCell ref="A52:E52"/>
    <mergeCell ref="B42:B43"/>
    <mergeCell ref="C42:C43"/>
    <mergeCell ref="D42:D43"/>
    <mergeCell ref="A42:A43"/>
    <mergeCell ref="A39:A40"/>
    <mergeCell ref="B39:B40"/>
    <mergeCell ref="C39:C40"/>
    <mergeCell ref="D39:D40"/>
    <mergeCell ref="A48:E51"/>
    <mergeCell ref="E33:E34"/>
    <mergeCell ref="F33:F34"/>
    <mergeCell ref="H33:H34"/>
    <mergeCell ref="I33:I34"/>
    <mergeCell ref="J33:J34"/>
  </mergeCells>
  <pageMargins left="0.39370078740157483" right="0" top="0" bottom="0" header="0.31496062992125984" footer="0.19685039370078741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2021-03-27T09:07:17Z</dcterms:modified>
</cp:coreProperties>
</file>